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раздел" sheetId="1" r:id="rId1"/>
    <sheet name="2 раздел" sheetId="2" r:id="rId2"/>
    <sheet name="2 раздел-2" sheetId="6" r:id="rId3"/>
    <sheet name="2 раздел (2)" sheetId="4" state="hidden" r:id="rId4"/>
    <sheet name="2 раздел-3" sheetId="5" r:id="rId5"/>
    <sheet name="3 раздел" sheetId="3" r:id="rId6"/>
  </sheets>
  <definedNames>
    <definedName name="_xlnm._FilterDatabase" localSheetId="1" hidden="1">'2 раздел'!$H$52:$H$158</definedName>
    <definedName name="_xlnm._FilterDatabase" localSheetId="3" hidden="1">'2 раздел (2)'!$H$52:$H$138</definedName>
    <definedName name="_xlnm._FilterDatabase" localSheetId="2" hidden="1">'2 раздел-2'!$H$52:$H$138</definedName>
    <definedName name="_xlnm._FilterDatabase" localSheetId="4" hidden="1">'2 раздел-3'!#REF!</definedName>
    <definedName name="_xlnm.Print_Area" localSheetId="0">'1 раздел'!$A$1:$P$43</definedName>
    <definedName name="_xlnm.Print_Area" localSheetId="1">'2 раздел'!$A$1:$N$403</definedName>
    <definedName name="_xlnm.Print_Area" localSheetId="3">'2 раздел (2)'!$A$1:$O$391</definedName>
    <definedName name="_xlnm.Print_Area" localSheetId="2">'2 раздел-2'!$A$1:$O$588</definedName>
    <definedName name="_xlnm.Print_Area" localSheetId="4">'2 раздел-3'!$A$1:$P$32</definedName>
    <definedName name="_xlnm.Print_Area" localSheetId="5">'3 раздел'!$A$1:$I$40</definedName>
  </definedNames>
  <calcPr calcId="125725"/>
</workbook>
</file>

<file path=xl/calcChain.xml><?xml version="1.0" encoding="utf-8"?>
<calcChain xmlns="http://schemas.openxmlformats.org/spreadsheetml/2006/main">
  <c r="J37" i="2"/>
  <c r="I17" l="1"/>
  <c r="H9"/>
  <c r="J145" l="1"/>
  <c r="J165" s="1"/>
  <c r="J132"/>
  <c r="J122"/>
  <c r="J94"/>
  <c r="J64"/>
  <c r="K122"/>
  <c r="I122"/>
  <c r="K157"/>
  <c r="J157"/>
  <c r="I157"/>
  <c r="K170"/>
  <c r="J170"/>
  <c r="K165"/>
  <c r="K162"/>
  <c r="J162"/>
  <c r="I170"/>
  <c r="I162"/>
  <c r="J155"/>
  <c r="K155"/>
  <c r="M148"/>
  <c r="M130"/>
  <c r="I156"/>
  <c r="J137" l="1"/>
  <c r="H24"/>
  <c r="K148" i="6"/>
  <c r="J148"/>
  <c r="I148"/>
  <c r="K147"/>
  <c r="J147"/>
  <c r="I147"/>
  <c r="K146"/>
  <c r="J146"/>
  <c r="I146"/>
  <c r="K145"/>
  <c r="J145"/>
  <c r="I145"/>
  <c r="K144"/>
  <c r="J144"/>
  <c r="I144"/>
  <c r="K143"/>
  <c r="J143"/>
  <c r="I143"/>
  <c r="K142"/>
  <c r="J142"/>
  <c r="I142"/>
  <c r="K141"/>
  <c r="J141"/>
  <c r="K140"/>
  <c r="J140"/>
  <c r="I140"/>
  <c r="L137"/>
  <c r="K137"/>
  <c r="M137" s="1"/>
  <c r="J137"/>
  <c r="I137"/>
  <c r="M136"/>
  <c r="K136"/>
  <c r="J136"/>
  <c r="I136"/>
  <c r="K135"/>
  <c r="J135"/>
  <c r="I135"/>
  <c r="K134"/>
  <c r="J134"/>
  <c r="J132" s="1"/>
  <c r="I134"/>
  <c r="M130"/>
  <c r="L130"/>
  <c r="M129"/>
  <c r="L129"/>
  <c r="L128"/>
  <c r="M127"/>
  <c r="L127"/>
  <c r="M126"/>
  <c r="L126"/>
  <c r="M125"/>
  <c r="L125"/>
  <c r="L123"/>
  <c r="M121"/>
  <c r="L121"/>
  <c r="K119"/>
  <c r="J119"/>
  <c r="I119"/>
  <c r="M118"/>
  <c r="L118"/>
  <c r="M116"/>
  <c r="K114"/>
  <c r="M114" s="1"/>
  <c r="J114"/>
  <c r="I114"/>
  <c r="L114" s="1"/>
  <c r="M113"/>
  <c r="L113"/>
  <c r="M111"/>
  <c r="M109"/>
  <c r="K109"/>
  <c r="J109"/>
  <c r="I109"/>
  <c r="M108"/>
  <c r="L108"/>
  <c r="M107"/>
  <c r="L107"/>
  <c r="M106"/>
  <c r="L106"/>
  <c r="M105"/>
  <c r="L105"/>
  <c r="K103"/>
  <c r="L103" s="1"/>
  <c r="J103"/>
  <c r="I103"/>
  <c r="K100"/>
  <c r="J100"/>
  <c r="I100"/>
  <c r="L99"/>
  <c r="M98"/>
  <c r="M96"/>
  <c r="L96"/>
  <c r="K94"/>
  <c r="J94"/>
  <c r="I94"/>
  <c r="L91"/>
  <c r="M90"/>
  <c r="L90"/>
  <c r="K88"/>
  <c r="L88" s="1"/>
  <c r="J88"/>
  <c r="I88"/>
  <c r="M87"/>
  <c r="L87"/>
  <c r="K85"/>
  <c r="M85" s="1"/>
  <c r="J85"/>
  <c r="I85"/>
  <c r="L85" s="1"/>
  <c r="M84"/>
  <c r="L84"/>
  <c r="K82"/>
  <c r="M82" s="1"/>
  <c r="J82"/>
  <c r="I82"/>
  <c r="K78"/>
  <c r="J78"/>
  <c r="I78"/>
  <c r="M77"/>
  <c r="L77"/>
  <c r="K75"/>
  <c r="L75" s="1"/>
  <c r="J75"/>
  <c r="I75"/>
  <c r="L74"/>
  <c r="L73"/>
  <c r="M71"/>
  <c r="L71"/>
  <c r="K69"/>
  <c r="M69" s="1"/>
  <c r="J69"/>
  <c r="I69"/>
  <c r="M67"/>
  <c r="L67"/>
  <c r="M66"/>
  <c r="L66"/>
  <c r="K64"/>
  <c r="M64" s="1"/>
  <c r="J64"/>
  <c r="I64"/>
  <c r="M62"/>
  <c r="M59"/>
  <c r="L59"/>
  <c r="K57"/>
  <c r="J57"/>
  <c r="I57"/>
  <c r="J48"/>
  <c r="K47"/>
  <c r="J47"/>
  <c r="K45"/>
  <c r="J45"/>
  <c r="K43"/>
  <c r="J43"/>
  <c r="K42"/>
  <c r="J42"/>
  <c r="I40"/>
  <c r="H40"/>
  <c r="H38" s="1"/>
  <c r="G40"/>
  <c r="G38" s="1"/>
  <c r="I38"/>
  <c r="K37"/>
  <c r="J37"/>
  <c r="J28"/>
  <c r="J27"/>
  <c r="I25"/>
  <c r="H25"/>
  <c r="J24"/>
  <c r="J23"/>
  <c r="J22"/>
  <c r="J21"/>
  <c r="J20"/>
  <c r="J19"/>
  <c r="I17"/>
  <c r="J17" s="1"/>
  <c r="H17"/>
  <c r="J15"/>
  <c r="J14"/>
  <c r="J13"/>
  <c r="J12"/>
  <c r="J11"/>
  <c r="I9"/>
  <c r="J9" s="1"/>
  <c r="H9"/>
  <c r="J38" l="1"/>
  <c r="M119"/>
  <c r="M142"/>
  <c r="J55"/>
  <c r="L69"/>
  <c r="L78"/>
  <c r="M134"/>
  <c r="L145"/>
  <c r="K138"/>
  <c r="J25"/>
  <c r="J40"/>
  <c r="M57"/>
  <c r="L119"/>
  <c r="L142"/>
  <c r="M147"/>
  <c r="M148"/>
  <c r="M88"/>
  <c r="M103"/>
  <c r="J138"/>
  <c r="M138" s="1"/>
  <c r="L57"/>
  <c r="L64"/>
  <c r="L82"/>
  <c r="M94"/>
  <c r="L109"/>
  <c r="L136"/>
  <c r="L147"/>
  <c r="K132"/>
  <c r="M132" s="1"/>
  <c r="L94"/>
  <c r="L134"/>
  <c r="I138"/>
  <c r="L138" s="1"/>
  <c r="M145"/>
  <c r="L148"/>
  <c r="K40"/>
  <c r="K38"/>
  <c r="M75"/>
  <c r="I55"/>
  <c r="G49" s="1"/>
  <c r="I132"/>
  <c r="L132" s="1"/>
  <c r="K55"/>
  <c r="I49" s="1"/>
  <c r="L124" i="2"/>
  <c r="K112"/>
  <c r="J112"/>
  <c r="J110" s="1"/>
  <c r="I110"/>
  <c r="L109"/>
  <c r="L108"/>
  <c r="L107"/>
  <c r="L106"/>
  <c r="K104"/>
  <c r="J104"/>
  <c r="I104"/>
  <c r="K71"/>
  <c r="J71"/>
  <c r="J69" s="1"/>
  <c r="K59"/>
  <c r="J59"/>
  <c r="J57" s="1"/>
  <c r="J19"/>
  <c r="I40"/>
  <c r="I38" s="1"/>
  <c r="K156"/>
  <c r="J156"/>
  <c r="M112" l="1"/>
  <c r="K153"/>
  <c r="L104"/>
  <c r="K110"/>
  <c r="J153"/>
  <c r="L55" i="6"/>
  <c r="M55"/>
  <c r="K137" i="2"/>
  <c r="K132"/>
  <c r="K116"/>
  <c r="K101"/>
  <c r="K94"/>
  <c r="K88"/>
  <c r="K85"/>
  <c r="K82"/>
  <c r="K78"/>
  <c r="K75"/>
  <c r="K69"/>
  <c r="K64"/>
  <c r="K57"/>
  <c r="H40"/>
  <c r="H38" s="1"/>
  <c r="K55" l="1"/>
  <c r="I49" s="1"/>
  <c r="L43" i="1"/>
  <c r="P43" s="1"/>
  <c r="M110" i="2"/>
  <c r="M71"/>
  <c r="M73"/>
  <c r="L131"/>
  <c r="L67"/>
  <c r="L62"/>
  <c r="K148" i="4"/>
  <c r="J148"/>
  <c r="I148"/>
  <c r="K147"/>
  <c r="J147"/>
  <c r="M147" s="1"/>
  <c r="I147"/>
  <c r="K146"/>
  <c r="J146"/>
  <c r="I146"/>
  <c r="K145"/>
  <c r="J145"/>
  <c r="I145"/>
  <c r="K144"/>
  <c r="J144"/>
  <c r="I144"/>
  <c r="K143"/>
  <c r="J143"/>
  <c r="I143"/>
  <c r="K142"/>
  <c r="J142"/>
  <c r="I142"/>
  <c r="K141"/>
  <c r="J141"/>
  <c r="K140"/>
  <c r="J140"/>
  <c r="I140"/>
  <c r="K137"/>
  <c r="J137"/>
  <c r="I137"/>
  <c r="L137" s="1"/>
  <c r="K136"/>
  <c r="J136"/>
  <c r="I136"/>
  <c r="K135"/>
  <c r="J135"/>
  <c r="I135"/>
  <c r="K134"/>
  <c r="J134"/>
  <c r="J132" s="1"/>
  <c r="I134"/>
  <c r="M130"/>
  <c r="L130"/>
  <c r="M129"/>
  <c r="L129"/>
  <c r="L128"/>
  <c r="M127"/>
  <c r="L127"/>
  <c r="M126"/>
  <c r="L126"/>
  <c r="M125"/>
  <c r="L125"/>
  <c r="L123"/>
  <c r="M121"/>
  <c r="L121"/>
  <c r="K119"/>
  <c r="J119"/>
  <c r="I119"/>
  <c r="M118"/>
  <c r="L118"/>
  <c r="M116"/>
  <c r="K114"/>
  <c r="J114"/>
  <c r="M114" s="1"/>
  <c r="I114"/>
  <c r="L114" s="1"/>
  <c r="M113"/>
  <c r="L113"/>
  <c r="M111"/>
  <c r="K109"/>
  <c r="M109" s="1"/>
  <c r="J109"/>
  <c r="I109"/>
  <c r="M108"/>
  <c r="L108"/>
  <c r="M107"/>
  <c r="L107"/>
  <c r="M106"/>
  <c r="L106"/>
  <c r="M105"/>
  <c r="L105"/>
  <c r="K103"/>
  <c r="J103"/>
  <c r="I103"/>
  <c r="K100"/>
  <c r="J100"/>
  <c r="I100"/>
  <c r="L99"/>
  <c r="M98"/>
  <c r="M96"/>
  <c r="L96"/>
  <c r="K94"/>
  <c r="J94"/>
  <c r="I94"/>
  <c r="L91"/>
  <c r="M90"/>
  <c r="L90"/>
  <c r="K88"/>
  <c r="J88"/>
  <c r="I88"/>
  <c r="M87"/>
  <c r="L87"/>
  <c r="K85"/>
  <c r="J85"/>
  <c r="I85"/>
  <c r="M84"/>
  <c r="L84"/>
  <c r="K82"/>
  <c r="M82" s="1"/>
  <c r="J82"/>
  <c r="I82"/>
  <c r="K78"/>
  <c r="J78"/>
  <c r="I78"/>
  <c r="M77"/>
  <c r="L77"/>
  <c r="K75"/>
  <c r="J75"/>
  <c r="I75"/>
  <c r="L74"/>
  <c r="L73"/>
  <c r="M71"/>
  <c r="L71"/>
  <c r="K69"/>
  <c r="M69" s="1"/>
  <c r="J69"/>
  <c r="I69"/>
  <c r="M67"/>
  <c r="L67"/>
  <c r="M66"/>
  <c r="L66"/>
  <c r="K64"/>
  <c r="J64"/>
  <c r="I64"/>
  <c r="M62"/>
  <c r="M59"/>
  <c r="L59"/>
  <c r="K57"/>
  <c r="M57" s="1"/>
  <c r="J57"/>
  <c r="I57"/>
  <c r="J48"/>
  <c r="K47"/>
  <c r="J47"/>
  <c r="K45"/>
  <c r="J45"/>
  <c r="K43"/>
  <c r="J43"/>
  <c r="K42"/>
  <c r="J42"/>
  <c r="I40"/>
  <c r="I38" s="1"/>
  <c r="H40"/>
  <c r="G40"/>
  <c r="K37"/>
  <c r="J37"/>
  <c r="J28"/>
  <c r="J27"/>
  <c r="I25"/>
  <c r="J25" s="1"/>
  <c r="H25"/>
  <c r="J24"/>
  <c r="J23"/>
  <c r="J22"/>
  <c r="J21"/>
  <c r="J20"/>
  <c r="J19"/>
  <c r="I17"/>
  <c r="H17"/>
  <c r="J15"/>
  <c r="J14"/>
  <c r="J13"/>
  <c r="J12"/>
  <c r="J11"/>
  <c r="I9"/>
  <c r="H9"/>
  <c r="J9" s="1"/>
  <c r="M131" i="2"/>
  <c r="J17" i="4" l="1"/>
  <c r="M85"/>
  <c r="M64"/>
  <c r="L142"/>
  <c r="M148"/>
  <c r="L85"/>
  <c r="L119"/>
  <c r="M136"/>
  <c r="L75"/>
  <c r="J55"/>
  <c r="L69"/>
  <c r="L78"/>
  <c r="L88"/>
  <c r="L103"/>
  <c r="M119"/>
  <c r="M134"/>
  <c r="M137"/>
  <c r="K138"/>
  <c r="M142"/>
  <c r="L145"/>
  <c r="K132"/>
  <c r="M132" s="1"/>
  <c r="L57"/>
  <c r="J40"/>
  <c r="L64"/>
  <c r="L82"/>
  <c r="M94"/>
  <c r="L109"/>
  <c r="L136"/>
  <c r="L147"/>
  <c r="M88"/>
  <c r="M103"/>
  <c r="J138"/>
  <c r="K40"/>
  <c r="L94"/>
  <c r="L134"/>
  <c r="I138"/>
  <c r="M145"/>
  <c r="L148"/>
  <c r="H38"/>
  <c r="K38" s="1"/>
  <c r="G38"/>
  <c r="M75"/>
  <c r="I55"/>
  <c r="I132"/>
  <c r="K55"/>
  <c r="I49" s="1"/>
  <c r="L122" i="2"/>
  <c r="M122"/>
  <c r="M84"/>
  <c r="J82"/>
  <c r="M82" s="1"/>
  <c r="I82"/>
  <c r="L73"/>
  <c r="M62"/>
  <c r="L138" i="4" l="1"/>
  <c r="M138"/>
  <c r="L132"/>
  <c r="L55"/>
  <c r="M55"/>
  <c r="G49"/>
  <c r="J38"/>
  <c r="L156" i="2"/>
  <c r="M156"/>
  <c r="I169" l="1"/>
  <c r="I165" l="1"/>
  <c r="J13" l="1"/>
  <c r="J28"/>
  <c r="I25" l="1"/>
  <c r="H25"/>
  <c r="J27"/>
  <c r="H17"/>
  <c r="J22"/>
  <c r="J25" l="1"/>
  <c r="K166"/>
  <c r="J166"/>
  <c r="K164"/>
  <c r="J164"/>
  <c r="K163"/>
  <c r="J163"/>
  <c r="K161"/>
  <c r="J161"/>
  <c r="K160"/>
  <c r="J160"/>
  <c r="J151"/>
  <c r="K151"/>
  <c r="M149"/>
  <c r="L149"/>
  <c r="M145"/>
  <c r="L145"/>
  <c r="M144"/>
  <c r="L144"/>
  <c r="M139"/>
  <c r="L139"/>
  <c r="M134"/>
  <c r="M120"/>
  <c r="M119"/>
  <c r="M96"/>
  <c r="L96"/>
  <c r="M90"/>
  <c r="L90"/>
  <c r="M67"/>
  <c r="L66"/>
  <c r="M66"/>
  <c r="M162" l="1"/>
  <c r="M170"/>
  <c r="M165"/>
  <c r="M153"/>
  <c r="K45" l="1"/>
  <c r="J45"/>
  <c r="K43"/>
  <c r="J43"/>
  <c r="K42"/>
  <c r="J42"/>
  <c r="I155" l="1"/>
  <c r="L153" l="1"/>
  <c r="L170"/>
  <c r="I166"/>
  <c r="L165"/>
  <c r="I164"/>
  <c r="I163"/>
  <c r="L162"/>
  <c r="I160"/>
  <c r="M87" l="1"/>
  <c r="L87"/>
  <c r="M77"/>
  <c r="L77"/>
  <c r="L71"/>
  <c r="M59"/>
  <c r="L59"/>
  <c r="I137"/>
  <c r="I132"/>
  <c r="I116"/>
  <c r="J116"/>
  <c r="J101"/>
  <c r="I101"/>
  <c r="I94"/>
  <c r="J88"/>
  <c r="I88"/>
  <c r="J85"/>
  <c r="I85"/>
  <c r="J78"/>
  <c r="I78"/>
  <c r="J75"/>
  <c r="I75"/>
  <c r="I69"/>
  <c r="I64"/>
  <c r="I57"/>
  <c r="I55" l="1"/>
  <c r="J55"/>
  <c r="L94"/>
  <c r="L88"/>
  <c r="M88"/>
  <c r="M116"/>
  <c r="L137"/>
  <c r="M137"/>
  <c r="M132"/>
  <c r="M94"/>
  <c r="J158"/>
  <c r="I158"/>
  <c r="K158"/>
  <c r="L57"/>
  <c r="L64"/>
  <c r="M75"/>
  <c r="M85"/>
  <c r="L69"/>
  <c r="M57"/>
  <c r="M64"/>
  <c r="M69"/>
  <c r="L75"/>
  <c r="L85"/>
  <c r="G40"/>
  <c r="G38" s="1"/>
  <c r="L158" l="1"/>
  <c r="M158"/>
  <c r="J24" l="1"/>
  <c r="J23"/>
  <c r="J21"/>
  <c r="J20"/>
  <c r="J14"/>
  <c r="J15"/>
  <c r="J12" l="1"/>
  <c r="K47"/>
  <c r="J47"/>
  <c r="I9" l="1"/>
  <c r="J9" s="1"/>
  <c r="J40" l="1"/>
  <c r="K40"/>
  <c r="J11"/>
  <c r="J38" l="1"/>
  <c r="K38"/>
  <c r="J17"/>
  <c r="G49" l="1"/>
  <c r="J49" s="1"/>
  <c r="L55" l="1"/>
  <c r="M55"/>
  <c r="I151"/>
  <c r="L151" l="1"/>
  <c r="M151"/>
</calcChain>
</file>

<file path=xl/comments1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ksg: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ksg: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ksg: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  <comment ref="G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"Обеспечение законности, правопорядка и общественной безопасности в Череповецком муниципальном районе на 2014-2016 годы"</t>
        </r>
      </text>
    </comment>
    <comment ref="G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"Охрана окружающей среды в Череповецком муниципальном районе на 2014-2016 годы"</t>
        </r>
      </text>
    </comment>
    <comment ref="G1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"Молодежная политика Череповецкого муниципального района на 2014-2016 годы"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Меры социальной поддержки по частичной оплате стоимости путёвки на санаторно-курортное лечение работников бюджетной сферы</t>
        </r>
      </text>
    </comment>
    <comment ref="G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      </r>
      </text>
    </comment>
    <comment ref="G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Обеспечение отдыха, оздоровления и занятости детей, проживающих на территории района, 
в 2014 году
(Проведение районного профильного лагеря "Этнограф")</t>
        </r>
      </text>
    </comment>
    <comment ref="G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"Комплексное развитие систем коммунальной инфраструктуры и энергосбережение в Череповецком муниципальном районе на 2014-2016 годы"</t>
        </r>
      </text>
    </comment>
    <comment ref="G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МП "Сохранение и развитие культурного потенциала Череповецкого муниципального района на 2014-2016 годы"</t>
        </r>
      </text>
    </comment>
  </commentList>
</comments>
</file>

<file path=xl/sharedStrings.xml><?xml version="1.0" encoding="utf-8"?>
<sst xmlns="http://schemas.openxmlformats.org/spreadsheetml/2006/main" count="3204" uniqueCount="472">
  <si>
    <t>раздел 3 "Об использовании имущества, закрепленного за Учреждением"</t>
  </si>
  <si>
    <t>Цели деятельности учреждения (подразделения) в соответствии с уставом учреждения (положением подразделения)</t>
  </si>
  <si>
    <t>Основные виды деятельности учреждения (подразделения) в соответствии с уставом учреждения (положением подразделения)</t>
  </si>
  <si>
    <t>Иные виды деятельности учреждения (подразделения) в соответствии с уставом учреждения (положением подразделения)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</si>
  <si>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</si>
  <si>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</si>
  <si>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Наименование документа</t>
  </si>
  <si>
    <t>Срок действия документа</t>
  </si>
  <si>
    <t xml:space="preserve"> Сведения о целях и видах деятельности учреждения (подразделения)</t>
  </si>
  <si>
    <t xml:space="preserve"> Перечень услуг (работ), относящихся в соответствии с уставом (положением подразделения) к основным видам деятельности  учреждения (подразделения), предоставление которых для физических и юридических лиц осуществляется за плату:</t>
  </si>
  <si>
    <t>Перечень разрешительных документов учреждения:</t>
  </si>
  <si>
    <t>Реквизиты документа 
(№ и дата)</t>
  </si>
  <si>
    <t>Количественный состав и квалификация работников</t>
  </si>
  <si>
    <t>количество штатных единиц</t>
  </si>
  <si>
    <t>причины, приведшие к изменению штатной численности</t>
  </si>
  <si>
    <t>квалификация работников</t>
  </si>
  <si>
    <t>на начало
года</t>
  </si>
  <si>
    <t>на конец
года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</si>
  <si>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(в руб.)</t>
  </si>
  <si>
    <t>Наименование показателя</t>
  </si>
  <si>
    <t>примечания</t>
  </si>
  <si>
    <t>х</t>
  </si>
  <si>
    <t>изменения балансовой (остаточной) стоимости нефинансовых активов относительно предыдущего отчетного года (в процентах);</t>
  </si>
  <si>
    <t xml:space="preserve">сумма 
</t>
  </si>
  <si>
    <t xml:space="preserve">динамика
(увеличение, уменьшение)
относительно предыдущего отчетного года </t>
  </si>
  <si>
    <t>количество жалоб потребителей и принятые по результатам их рассмотрения меры</t>
  </si>
  <si>
    <t xml:space="preserve">наименование показателя </t>
  </si>
  <si>
    <t>в том числе:</t>
  </si>
  <si>
    <t>Поступления,  всего</t>
  </si>
  <si>
    <t>из них:</t>
  </si>
  <si>
    <t xml:space="preserve">субсидий на выполнение муниципального задания </t>
  </si>
  <si>
    <t>бюджетных инвестиций</t>
  </si>
  <si>
    <t xml:space="preserve">Показатели по поступлениям </t>
  </si>
  <si>
    <t>Раздел 2 "Результат деятельности Учреждения"</t>
  </si>
  <si>
    <t>Раздел 1 "Общие сведения об Учреждении"</t>
  </si>
  <si>
    <t>Выплаты,  всего</t>
  </si>
  <si>
    <t>в том числе на:</t>
  </si>
  <si>
    <t>заработную плату</t>
  </si>
  <si>
    <t>начисления на выплаты по оплате труда</t>
  </si>
  <si>
    <t>услуги связи</t>
  </si>
  <si>
    <t>оплату потребления электрической энергии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</si>
  <si>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</si>
  <si>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</si>
  <si>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</si>
  <si>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</si>
  <si>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</si>
  <si>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Всего  расходов, связанных с выполнением муниципального  задания</t>
  </si>
  <si>
    <t>Показатели по выплатам учреждения (подразделения)</t>
  </si>
  <si>
    <t>Прочие выплаты</t>
  </si>
  <si>
    <t>районного бюджета</t>
  </si>
  <si>
    <t>платных услуг</t>
  </si>
  <si>
    <t>в том числе финансируемые за счёт:</t>
  </si>
  <si>
    <t>поступлений от приносящей доход деятельности</t>
  </si>
  <si>
    <t>количество объектов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</si>
  <si>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приобретенного Учреждением в отчетом году за счет средств, выделенных Учредителем Учреждению на указанные цели;</t>
  </si>
  <si>
    <t xml:space="preserve">сумма 
руб.
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</si>
  <si>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деятельности;</t>
  </si>
  <si>
    <t>общая балансовая (остаточная) стоимость особо ценного движимого имущества, находящегося у Учреждения на праве оперативного управления.</t>
  </si>
  <si>
    <t>дата</t>
  </si>
  <si>
    <t xml:space="preserve">           (подпись)   </t>
  </si>
  <si>
    <t xml:space="preserve"> (Расшифровка подписи)  </t>
  </si>
  <si>
    <t xml:space="preserve">Отчёт о результатах деятельности 
</t>
  </si>
  <si>
    <t xml:space="preserve">наименование государственного (муниципального) учреждения
</t>
  </si>
  <si>
    <t>районный бюджет</t>
  </si>
  <si>
    <t>областной бюджет</t>
  </si>
  <si>
    <t>Всего расходов, источником финансового обеспечения которых являются поступления субсидий на иные цели</t>
  </si>
  <si>
    <t>субсидий на иные цели</t>
  </si>
  <si>
    <t>в том числе финансируемых за счёт:</t>
  </si>
  <si>
    <t xml:space="preserve">в том числе источником финансового обеспечения которых являются: </t>
  </si>
  <si>
    <t>(дата)</t>
  </si>
  <si>
    <t xml:space="preserve">на начало
отчетного года </t>
  </si>
  <si>
    <t>на конец
отчетного года</t>
  </si>
  <si>
    <t>и об использовании закреплённого за ним имущества на</t>
  </si>
  <si>
    <t>тип средств бюджета</t>
  </si>
  <si>
    <t>Код  субсидии</t>
  </si>
  <si>
    <t>изменения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года, с указанием причин образования просроченной кредиторской задолженности, а также дебиторской задолженности, нереальной к взысканию:</t>
  </si>
  <si>
    <t>суммы доходов, полученных Учреждением от оказания платных услуг (выполнения работ), (руб.)</t>
  </si>
  <si>
    <t>по платежам в бюджет (руб.)</t>
  </si>
  <si>
    <t>Транспортные услуги</t>
  </si>
  <si>
    <t>(должность)</t>
  </si>
  <si>
    <t xml:space="preserve">Ответственный исполнитель                                        </t>
  </si>
  <si>
    <t>УТВЕРЖДАЮ</t>
  </si>
  <si>
    <t>(наименование должности, личная подпись руководителя)</t>
  </si>
  <si>
    <t>СОГЛАСОВАНО</t>
  </si>
  <si>
    <t>(наименование должности, личная подпись)</t>
  </si>
  <si>
    <t>общее количество потребителей, воспользовавшихся услугами (работами) Учреждения (в том числе платными для потребителей) (чел.)</t>
  </si>
  <si>
    <t xml:space="preserve">на начало отчетного года </t>
  </si>
  <si>
    <t>общая балансовая (остаточная) стоимость недвижимого имущества, находящегося у Учреждения на праве оперативного управления;(руб.)</t>
  </si>
  <si>
    <t xml:space="preserve">на конец 
отчетного года 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</si>
  <si>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аренду;(руб.)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</si>
  <si>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пользование;(руб.)</t>
  </si>
  <si>
    <t>общая балансовая (остаточная) стоимость движимого имущества, находящегося у Учреждения на праве оперативного управления;(руб.)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</si>
  <si>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аренду; (руб.)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</si>
  <si>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пользование; (руб.)</t>
  </si>
  <si>
    <t>общая площадь объектов недвижимого имущества, находящегося у Учреждения на праве оперативного управления; (кв.м)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</si>
  <si>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(руб.)</t>
  </si>
  <si>
    <t>динамика, %</t>
  </si>
  <si>
    <t xml:space="preserve">факт на конец
отчетного года в сравнении с фактом за 
предыдущий отчётный 
год </t>
  </si>
  <si>
    <t>Остаток средств на начало  года</t>
  </si>
  <si>
    <t>Остаток средств на конец года</t>
  </si>
  <si>
    <t xml:space="preserve">факт на конец
отчетного года в сравнении с планом </t>
  </si>
  <si>
    <t>фактические показатели за 
предыдущий отчётный 
год, руб.</t>
  </si>
  <si>
    <t>плановые показатели на начало
отчетного года,
руб.</t>
  </si>
  <si>
    <t>фактические показатели на конец
отчетного года ,
руб.</t>
  </si>
  <si>
    <t>Код 
КОСГУ
(Суб КОСГУ)</t>
  </si>
  <si>
    <t>223 
(022.00.00)</t>
  </si>
  <si>
    <t>фактические показатели за 
предыдущий отчётный 
год</t>
  </si>
  <si>
    <t>Сумма, руб.</t>
  </si>
  <si>
    <t>плановые показатели за 
отчётный 
год</t>
  </si>
  <si>
    <t>фактические показатели за 
отчётный 
год</t>
  </si>
  <si>
    <t>Динамика, %</t>
  </si>
  <si>
    <t>факт за отчетный год 
в сравнении с фактом за предыдущий отчётный 
год</t>
  </si>
  <si>
    <t xml:space="preserve">факт за отчетный год  в сравнении с планом </t>
  </si>
  <si>
    <t>общая площадь объектов недвижимого имущества, находящегося у Учреждения на праве оперативного управления и переданного в аренду; (кв.м)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</si>
  <si>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пользование; (кв.м)</t>
  </si>
  <si>
    <t>общая балансовая (остаточная) стоимость движимого имущества, приобретенного Учреждением в отчетом году за счет средств, выделенных Учредителем Учреждению на указанные цели;</t>
  </si>
  <si>
    <t>общая балансовая (остаточная) стоимость движимого имущества, приобретенного Учреждением в отчетном году за счет доходов, полученных от платных услуг и иной приносящей доход деятельности;</t>
  </si>
  <si>
    <t>бессрочно</t>
  </si>
  <si>
    <t xml:space="preserve">Свидетельство  о государственной регистрации юридического лица  </t>
  </si>
  <si>
    <t>сумма
на конец
отчетного года</t>
  </si>
  <si>
    <t>по начислениям на выплаты по оплате труда (руб.)</t>
  </si>
  <si>
    <t>дебиторская задолженность по выданным авансам за счет доходов, полученных от приносящей доход деятельности, всего (руб.)</t>
  </si>
  <si>
    <t>по оплате услуг связи (руб.)</t>
  </si>
  <si>
    <t>по оплате коммунальных услуг (руб.)</t>
  </si>
  <si>
    <t>дебиторская задолженность по выданным авансам, полученным за счет средств бюджета всего (%.)</t>
  </si>
  <si>
    <t>дебиторская задолженность по доходам, полученным за счёт средств бюджета (%.)</t>
  </si>
  <si>
    <t>кредиторская задолженность по расчетам с поставщиками и подрядчиками за счет средств бюджета,  всего (%.)</t>
  </si>
  <si>
    <t>кредиторская задолженность по расчетам с поставщиками и подрядчиками за счет доходов от приносящей доход деятельности,  всего (%.)</t>
  </si>
  <si>
    <t>сумма
на конец предыдущего отчетного года</t>
  </si>
  <si>
    <t>изменения цен (тарифов) на платные услуги (работы), оказываемые потребителям в течение отчетного периода, (%.);</t>
  </si>
  <si>
    <t>общая (кадастровая) стоимость земельного участка, находящегося у Учреждения в постоянном бессрочном пользовании; (руб.)</t>
  </si>
  <si>
    <t xml:space="preserve">Директор МУК ЧМР"МЦТНК" </t>
  </si>
  <si>
    <t>И.А.Кулёва</t>
  </si>
  <si>
    <t>Муниципального учреждения культуры Череповецкого муниципального района 
"Межпоселенческий центр традиционной народной культуры"</t>
  </si>
  <si>
    <t>Оказание услуг звуко и видеозаписи; организация видеообслуживания населения</t>
  </si>
  <si>
    <t>Утвержден постановлением администрации района от 16.11.2011 № 1683</t>
  </si>
  <si>
    <t xml:space="preserve">Свидетельство  о постановке на учёт в налоговом органе по месту нахождения на территории Российской Федерации  </t>
  </si>
  <si>
    <t>по оплате труда (руб.)</t>
  </si>
  <si>
    <t>на приобретение материальных запасов (руб.)</t>
  </si>
  <si>
    <t>по приобретению материальных запасов (руб.)</t>
  </si>
  <si>
    <t>Социальные пособия, выплачиваемые организациями сектора госуд.управл.</t>
  </si>
  <si>
    <t>340
(021.00.00)</t>
  </si>
  <si>
    <t>340
(092.00.00)</t>
  </si>
  <si>
    <t>здание</t>
  </si>
  <si>
    <t>общая площадь земельного участка, находящегося у Учреждения в постоянном бессрочном пользовании;  (кв.м)</t>
  </si>
  <si>
    <t>физические и (или) юридические лица, без ограничения</t>
  </si>
  <si>
    <t>Устав Муниципального учреждения культуры Череповецкого муниципального района "Межпоселенческий центр традиционной народной культуры" (новая редакция)</t>
  </si>
  <si>
    <t>Фактическая заработная плата работников по всем источникам поступлений
(руб.)</t>
  </si>
  <si>
    <t>среднегодовая численность работников
(чел.)</t>
  </si>
  <si>
    <t>средняя заработная плата работников учреждения
(руб.)</t>
  </si>
  <si>
    <t>дебиторская задолженность по доходам, полученных от приносящей доход деятельности, всего  (%.)</t>
  </si>
  <si>
    <t>1.Создание и организация работы кружков , студий, коллективов, курсов, любительских объединений, и других клубных формирований по различным направлениям деятельности в зависимости от запросов населения</t>
  </si>
  <si>
    <t>2.Организация и проведение семинаров , мастер-классов,  стажировок ведущими специалистами учреждения</t>
  </si>
  <si>
    <t xml:space="preserve">3.Участие творческих коллективов Учреждения в фестивалях, конкурсах, концертах различного уровня (региональных, Российских, Международных) </t>
  </si>
  <si>
    <t xml:space="preserve">4.организация и проведение экскурсий, концертных и других творческих программ </t>
  </si>
  <si>
    <t xml:space="preserve">5.Пошив сценических костюмов, реквизитов, изготовление изделий народных промыслов  </t>
  </si>
  <si>
    <t xml:space="preserve">Сведения об исполнении муниципального задания </t>
  </si>
  <si>
    <t xml:space="preserve">Единица измерения </t>
  </si>
  <si>
    <t xml:space="preserve">Значение, утверждённое в муниципальном задании на отчётный период </t>
  </si>
  <si>
    <t>Фактические значение за отчётный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</si>
  <si>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</si>
  <si>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</si>
  <si>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-</t>
  </si>
  <si>
    <t>журнал рабочего времени</t>
  </si>
  <si>
    <t>поступлений от добровольных пожертвований</t>
  </si>
  <si>
    <t xml:space="preserve">Иные межбюджетные трансферты для выплаты денежного поощрения лучшим муниципальным учреждениям культуры, находящимся на территориях сельских поселений, и их работникам </t>
  </si>
  <si>
    <t>6.Осуществление аудио-видеозаписи</t>
  </si>
  <si>
    <t xml:space="preserve">7.Сдача в аренду закреплённого на праве оперативного управления за Учреждением муниципального имущества, по согласованию с Учредителем </t>
  </si>
  <si>
    <t xml:space="preserve">8.Производство товаров и услуг, отвечающих целям создания Учреждения </t>
  </si>
  <si>
    <t xml:space="preserve">9. Осуществление торговой деятельности по реализации продуктов культурной деятельности и сопутствующих им товаров </t>
  </si>
  <si>
    <t xml:space="preserve">10. Долевое участие в деятельности коммерческих предприятий, учреждений и организаций  с согласия Учредителя  и органа, уполномоченного собственником  управлять муниципальным имуществом  </t>
  </si>
  <si>
    <t>ед.</t>
  </si>
  <si>
    <t>электроэнергия за декабрь</t>
  </si>
  <si>
    <t>поступления из бюджета области</t>
  </si>
  <si>
    <t>поступлений из бюджета области</t>
  </si>
  <si>
    <t xml:space="preserve">средств от безвозмездных поступлений (премий) </t>
  </si>
  <si>
    <t>Всего расходов, источником финансового обеспечения которых являются поступления добровольных пожертвований (премии)</t>
  </si>
  <si>
    <t>МП "Обеспечение законности, правопорядка и общественной безопасности в Череповецком муниципальном районе на 2014-2016 годы"</t>
  </si>
  <si>
    <t>МП "Охрана окружающей среды в Череповецком муниципальном районе на 2014-2016 годы"</t>
  </si>
  <si>
    <t>Меры социальной поддержки по частичной оплате стоимости путёвки на санаторно-курортное лечение работников бюджетной сферы</t>
  </si>
  <si>
    <t>МП "Комплексное развитие систем коммунальной инфраструктуры и энергосбережение в Череповецком муниципальном районе на 2014-2016 годы"</t>
  </si>
  <si>
    <t>по оплате прочих услуг (руб.)</t>
  </si>
  <si>
    <t>отчёт формы № 7-НК
журнал учёта рабочего времени руководителя клубных формирований</t>
  </si>
  <si>
    <t>отчёт формы № 7-НК, журнал рабочего времени</t>
  </si>
  <si>
    <t>налог на имущество, земельный налог, транспортный налог</t>
  </si>
  <si>
    <t>Страховые взносы в ФСС,ТФОМС,ПФР</t>
  </si>
  <si>
    <t>Пред- и послерейсовый осмотр водителя</t>
  </si>
  <si>
    <t>ГСМ</t>
  </si>
  <si>
    <t>Обеспечение отдыха, оздоровления и занятости детей, проживающих на территории района, 
в 2016 году
(Проведение районного профильного лагеря "Этнограф")</t>
  </si>
  <si>
    <t>МП "Сохранение и развитие культурного потенциала Череповецкого муниципального района на 2014-2018 годы"</t>
  </si>
  <si>
    <t>МП "Молодежная политика Череповецкого муниципального района на 2014-2018 годы"</t>
  </si>
  <si>
    <t>801.20.3262</t>
  </si>
  <si>
    <t>Длительная нетрудоспособность с последующей инвалидностью руководителя клубного формирования</t>
  </si>
  <si>
    <t>Отмена культурно-массовых мероприятий по причине введенного карантина.</t>
  </si>
  <si>
    <t>объектов</t>
  </si>
  <si>
    <t>9144
(2842)</t>
  </si>
  <si>
    <t>+5,01%</t>
  </si>
  <si>
    <t>Просроченные прочие платежи в бюджет</t>
  </si>
  <si>
    <t>Просроченная дебиторская задолженность по НДС в сумме 0,7 руб.; по начислениям на выплаты по опл.труда и накоп.части пенсии в сумме 2,67 руб., по ЕСН в сумме 1770,19 руб., образовавшаяся при передаче расчетов от ИФНС во внебюджетные фонды.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</si>
  <si>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</si>
  <si>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</si>
  <si>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народные гуляния, праздники, торжественные мнроприятия, памятные даты</t>
  </si>
  <si>
    <t>Работа по проведению культурно-массовых, просветительских и творческих мероприятий, конкурсов, фестивалей, выставок, концертов:</t>
  </si>
  <si>
    <t>конкурсы, смотры</t>
  </si>
  <si>
    <t>выставки</t>
  </si>
  <si>
    <t>конференции, семинары</t>
  </si>
  <si>
    <t>культурно-массовые иные зрелищные мероприятия</t>
  </si>
  <si>
    <t>Предоставление консультационных и методических услуг (Культура, кинематография, архивное дело, туризм): отчёты, составленные по результатам работы; разработанные документы; проведённые консультации</t>
  </si>
  <si>
    <t>мероприятия</t>
  </si>
  <si>
    <t>Оплата коммунальных услуг</t>
  </si>
  <si>
    <t>223 
(000.00.00)</t>
  </si>
  <si>
    <t>увеличение стоимостинематериальных активов</t>
  </si>
  <si>
    <t>Уникальный номер реестровой записи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</si>
  <si>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</si>
  <si>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</si>
  <si>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</si>
  <si>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</si>
  <si>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наименование показателя</t>
  </si>
  <si>
    <t>единица измерения по ОКЕИ</t>
  </si>
  <si>
    <t>описание работы</t>
  </si>
  <si>
    <t>2017 год</t>
  </si>
  <si>
    <t>1 кв.</t>
  </si>
  <si>
    <t xml:space="preserve">2018 год </t>
  </si>
  <si>
    <t>(1-й год планового периода)</t>
  </si>
  <si>
    <t xml:space="preserve">2019 год </t>
  </si>
  <si>
    <t>(2-й год планового периода)</t>
  </si>
  <si>
    <t>________</t>
  </si>
  <si>
    <t>(наименование показателя)</t>
  </si>
  <si>
    <t>_________</t>
  </si>
  <si>
    <t>_______</t>
  </si>
  <si>
    <t>наименование</t>
  </si>
  <si>
    <t>код</t>
  </si>
  <si>
    <t xml:space="preserve">'196560000132258010607025100000000000004103103 </t>
  </si>
  <si>
    <t>количество клубных формирований</t>
  </si>
  <si>
    <t>единиц</t>
  </si>
  <si>
    <t>организация досуговой занятости населения посредством   деятельности клубных формирований.</t>
  </si>
  <si>
    <t>Работа</t>
  </si>
  <si>
    <t>осуществляется на бесплатной основе.</t>
  </si>
  <si>
    <t xml:space="preserve">'196560000132258010607061100200000000007103101 </t>
  </si>
  <si>
    <t>Творческих (фестиваль, выставка, конкурс, смотр)</t>
  </si>
  <si>
    <t xml:space="preserve">количество проведенных мероприятий </t>
  </si>
  <si>
    <t>организация досуговой занятости населения посредством проведения мероприятий</t>
  </si>
  <si>
    <t xml:space="preserve">на бесплатной основе  </t>
  </si>
  <si>
    <t>'196560000132258010607061100300000000006103101 1</t>
  </si>
  <si>
    <t>Методических (семинар, конференция)</t>
  </si>
  <si>
    <t>оказание методической  помощи учреждениям культуры и образования, всем заинтересованным лицам по вопросам сохранения традиционной народной культуры и культурно-досуговой деятельности</t>
  </si>
  <si>
    <t xml:space="preserve">осуществляется на бесплатной основе </t>
  </si>
  <si>
    <t xml:space="preserve">'196560000132258010607041100000000000004102101 </t>
  </si>
  <si>
    <t>количество экскурсантов</t>
  </si>
  <si>
    <t xml:space="preserve">Человек </t>
  </si>
  <si>
    <t>Организация экскурсионного обслуживания. Работа</t>
  </si>
  <si>
    <t>осуществляется на платной основе.</t>
  </si>
  <si>
    <t>'196560000132258010607049100100000000005102101</t>
  </si>
  <si>
    <t>Культурно-массовые (иные зрелищные мероприятия)</t>
  </si>
  <si>
    <t>Единиц</t>
  </si>
  <si>
    <t>Организация и проведение мероприятий литературного,художественного и исполнительского творчества. Работа платная</t>
  </si>
  <si>
    <t>'196560000132258010607021100000000000008103101</t>
  </si>
  <si>
    <t>–</t>
  </si>
  <si>
    <t xml:space="preserve">количество объектов </t>
  </si>
  <si>
    <t>постановка на учёт объектов хранения поступивших в отчетном периоде в фонд фольклорно-этнографических материалов. Работа</t>
  </si>
  <si>
    <t>Часть 1. Сведения об оказываемых муниципальных услугах &lt;1&gt;</t>
  </si>
  <si>
    <t>Раздел 1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</si>
  <si>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 xml:space="preserve">Наименование муниципальной услуги </t>
    </r>
  </si>
  <si>
    <t xml:space="preserve">Уникальный   номер по базовому (отраслевому) перечню_______   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</si>
  <si>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 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</si>
  <si>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 xml:space="preserve">Показатели,  характеризующие  объем  и  (или)  качество муниципальной услуги: </t>
    </r>
  </si>
  <si>
    <t>3.1. Показатели, характеризующие качество муниципальной услуги &lt;2&gt;: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</si>
  <si>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</si>
  <si>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</si>
  <si>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</si>
  <si>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</si>
  <si>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2017 год (очередной финансовый год)</t>
  </si>
  <si>
    <r>
      <t>допустимые  (возможные)  отклонения  от  установленных показателей качества муниципальной   услуги,   в   пределах  которых  муниципальное  задание</t>
    </r>
    <r>
      <rPr>
        <sz val="12"/>
        <color theme="1"/>
        <rFont val="Courier New"/>
        <family val="3"/>
        <charset val="204"/>
      </rPr>
      <t xml:space="preserve"> </t>
    </r>
    <r>
      <rPr>
        <sz val="12"/>
        <color theme="1"/>
        <rFont val="Times New Roman"/>
        <family val="1"/>
        <charset val="204"/>
      </rPr>
      <t>считается выполненным (процентов)</t>
    </r>
    <r>
      <rPr>
        <sz val="12"/>
        <color theme="1"/>
        <rFont val="Courier New"/>
        <family val="3"/>
        <charset val="204"/>
      </rPr>
      <t xml:space="preserve"> _____________                                 </t>
    </r>
  </si>
  <si>
    <t>3.2. Показатели, характеризующие объем муниципальной услуги:</t>
  </si>
  <si>
    <t>Показатель объема муниципальной услуги</t>
  </si>
  <si>
    <t>Значение</t>
  </si>
  <si>
    <t>показателя объема муниципальной услуги</t>
  </si>
  <si>
    <t xml:space="preserve">Среднегодовой размер платы </t>
  </si>
  <si>
    <t>(цена, тариф)</t>
  </si>
  <si>
    <t>2016 год (очередной финансовый год)</t>
  </si>
  <si>
    <t xml:space="preserve">2017 год </t>
  </si>
  <si>
    <t xml:space="preserve"> (1-й год планового периода)</t>
  </si>
  <si>
    <t>Допустимые  (возможные)  отклонения  от  установленных  показателей  объема муниципальной   услуги,   в   пределах  которых  муниципальное  задание считается выполненным (процентов) ­­­­­­_________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</si>
  <si>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</si>
  <si>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</si>
  <si>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</si>
  <si>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</si>
  <si>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номер</t>
  </si>
  <si>
    <t>5. Порядок оказания муниципальной услуги</t>
  </si>
  <si>
    <t>5.1.    Нормативные    правовые   акты,   регулирующие   порядок   оказания муниципальной услуги</t>
  </si>
  <si>
    <t xml:space="preserve">          (наименование, номер и дата нормативного правового акта):</t>
  </si>
  <si>
    <t>5.2.  Порядок  информирования  потенциальных  потребителей 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</si>
  <si>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</si>
  <si>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</si>
  <si>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</si>
  <si>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&lt;3&gt;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</si>
  <si>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работы </t>
    </r>
    <r>
      <rPr>
        <b/>
        <u/>
        <sz val="12"/>
        <color rgb="FF000000"/>
        <rFont val="Times New Roman"/>
        <family val="1"/>
        <charset val="204"/>
      </rPr>
      <t xml:space="preserve">Организация деятельности клубных формирований и формирований самодеятельного народного творчества </t>
    </r>
  </si>
  <si>
    <t xml:space="preserve">Уникальный номер по базовому (отраслевому) перечню 07025100000000000004103                                                     </t>
  </si>
  <si>
    <r>
      <t xml:space="preserve">2. Категории потребителей работы </t>
    </r>
    <r>
      <rPr>
        <b/>
        <u/>
        <sz val="12"/>
        <color rgb="FF000000"/>
        <rFont val="Times New Roman"/>
        <family val="1"/>
        <charset val="204"/>
      </rPr>
      <t>В интересах общества</t>
    </r>
    <r>
      <rPr>
        <sz val="12"/>
        <color theme="1"/>
        <rFont val="Times New Roman"/>
        <family val="1"/>
        <charset val="204"/>
      </rPr>
      <t xml:space="preserve">     </t>
    </r>
  </si>
  <si>
    <r>
      <t>3.Показатели, характеризующие объем и (или) качество работы:</t>
    </r>
    <r>
      <rPr>
        <sz val="10"/>
        <color theme="1"/>
        <rFont val="Times New Roman"/>
        <family val="1"/>
        <charset val="204"/>
      </rPr>
      <t xml:space="preserve"> </t>
    </r>
  </si>
  <si>
    <t>3.1. Показатели, характеризующие качество работы &lt;4&gt;:</t>
  </si>
  <si>
    <t>Показатель качества работы</t>
  </si>
  <si>
    <t>Значение показателя качества работы</t>
  </si>
  <si>
    <t>'196560000132258010607025100000000000004103103</t>
  </si>
  <si>
    <t xml:space="preserve">допустимые  (возможные)  отклонения  от  установленных показателей качества работы,  в  пределах  которых муниципальное задание считается выполненным (процентов) _____0___          </t>
  </si>
  <si>
    <r>
      <t>3.2. Показатели, характеризующие объем работы:</t>
    </r>
    <r>
      <rPr>
        <sz val="10"/>
        <color theme="1"/>
        <rFont val="Times New Roman"/>
        <family val="1"/>
        <charset val="204"/>
      </rPr>
      <t xml:space="preserve"> </t>
    </r>
  </si>
  <si>
    <t>допустимые  (возможные)  отклонения  от  установленных  показателей  объема работы,  в  пределах  которых муниципальное задание считается выполненным  (процентов) ______5______</t>
  </si>
  <si>
    <t>Раздел 2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</si>
  <si>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работы</t>
    </r>
    <r>
      <rPr>
        <b/>
        <sz val="14"/>
        <color theme="1"/>
        <rFont val="Times New Roman"/>
        <family val="1"/>
        <charset val="204"/>
      </rPr>
      <t xml:space="preserve">  Организация и проведение культурно-массовых мероприятий</t>
    </r>
    <r>
      <rPr>
        <b/>
        <u/>
        <sz val="12"/>
        <color rgb="FF000000"/>
        <rFont val="Times New Roman"/>
        <family val="1"/>
        <charset val="204"/>
      </rPr>
      <t xml:space="preserve"> </t>
    </r>
  </si>
  <si>
    <t>Уникальный номер по базовому (отраслевому) перечню 07061100200000000007103</t>
  </si>
  <si>
    <r>
      <t>2. Категории потребителей работы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Юридические лица, физические лица,</t>
    </r>
  </si>
  <si>
    <t xml:space="preserve">  </t>
  </si>
  <si>
    <t>3.Показатели, характеризующие объем и (или) качество работы:</t>
  </si>
  <si>
    <t>Виды мероприятий  ____</t>
  </si>
  <si>
    <t>Место проведения мероприятий</t>
  </si>
  <si>
    <t xml:space="preserve">допустимые  (возможные)  отклонения  от  установленных показателей качества работы,  в  пределах  которых муниципальное задание считается выполненным (процентов) ____0____          </t>
  </si>
  <si>
    <t>3.2. Показатели, характеризующие объем работы:</t>
  </si>
  <si>
    <t>допустимые  (возможные)  отклонения  от  установленных  показателей  объема работы,  в  пределах  которых муниципальное задание считается выполненным  (процентов) ______10______</t>
  </si>
  <si>
    <t>Раздел 3</t>
  </si>
  <si>
    <r>
      <t xml:space="preserve">Уникальный номер по базовому (отраслевому) перечню   </t>
    </r>
    <r>
      <rPr>
        <sz val="10"/>
        <color theme="1"/>
        <rFont val="Times New Roman"/>
        <family val="1"/>
        <charset val="204"/>
      </rPr>
      <t xml:space="preserve">  </t>
    </r>
    <r>
      <rPr>
        <sz val="10"/>
        <color rgb="FF000000"/>
        <rFont val="Times New Roman"/>
        <family val="1"/>
        <charset val="204"/>
      </rPr>
      <t>07061100300000000006103</t>
    </r>
    <r>
      <rPr>
        <sz val="10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</t>
    </r>
  </si>
  <si>
    <t>'196560000132258010607061100300000000006103101</t>
  </si>
  <si>
    <t>Раздел 4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</si>
  <si>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работы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>Осуществление экскурсионного обслуживания</t>
    </r>
  </si>
  <si>
    <r>
      <t xml:space="preserve">       Уникальный номер по базовому (отраслевому) перечню    </t>
    </r>
    <r>
      <rPr>
        <sz val="12"/>
        <color rgb="FF000000"/>
        <rFont val="Times New Roman"/>
        <family val="1"/>
        <charset val="204"/>
      </rPr>
      <t>07041100000000000004102</t>
    </r>
    <r>
      <rPr>
        <sz val="12"/>
        <color theme="1"/>
        <rFont val="Times New Roman"/>
        <family val="1"/>
        <charset val="204"/>
      </rPr>
      <t xml:space="preserve">                                                 </t>
    </r>
  </si>
  <si>
    <r>
      <t xml:space="preserve">         2 Категории потребителей работы</t>
    </r>
    <r>
      <rPr>
        <b/>
        <sz val="12"/>
        <color theme="1"/>
        <rFont val="Times New Roman"/>
        <family val="1"/>
        <charset val="204"/>
      </rPr>
      <t xml:space="preserve">  Ф</t>
    </r>
    <r>
      <rPr>
        <b/>
        <u/>
        <sz val="12"/>
        <color theme="1"/>
        <rFont val="Times New Roman"/>
        <family val="1"/>
        <charset val="204"/>
      </rPr>
      <t>изические лица, юридические лица,</t>
    </r>
  </si>
  <si>
    <t>3 Показатели, характеризующие объем и (или) качество работы:</t>
  </si>
  <si>
    <t>'196560000132258010607041100000000000004102101</t>
  </si>
  <si>
    <t>Раздел 5</t>
  </si>
  <si>
    <r>
      <t xml:space="preserve">1.Наименование работы  </t>
    </r>
    <r>
      <rPr>
        <b/>
        <u/>
        <sz val="12"/>
        <color theme="1"/>
        <rFont val="Times New Roman"/>
        <family val="1"/>
        <charset val="204"/>
      </rPr>
      <t>Организация и проведение культурно-массовых мероприятий</t>
    </r>
  </si>
  <si>
    <t xml:space="preserve">Уникальный номер по базовому (отраслевому) перечню 07049100100000000005102                                                     </t>
  </si>
  <si>
    <r>
      <t xml:space="preserve">2. Категории потребителей работы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</si>
  <si>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 xml:space="preserve"> Показатели, характеризующие объем и (или) качество работы:</t>
    </r>
    <r>
      <rPr>
        <sz val="10"/>
        <color theme="1"/>
        <rFont val="Times New Roman"/>
        <family val="1"/>
        <charset val="204"/>
      </rPr>
      <t xml:space="preserve"> </t>
    </r>
  </si>
  <si>
    <t>типы мероприятий</t>
  </si>
  <si>
    <t>______</t>
  </si>
  <si>
    <t xml:space="preserve">допустимые  (возможные)  отклонения  от  установленных показателей качества работы,  в  пределах  которых муниципальное задание считается выполненным (процентов) ___0_____          </t>
  </si>
  <si>
    <t>Раздел 6</t>
  </si>
  <si>
    <r>
      <t>1</t>
    </r>
    <r>
      <rPr>
        <sz val="12"/>
        <color theme="1"/>
        <rFont val="Times New Roman"/>
        <family val="1"/>
        <charset val="204"/>
      </rPr>
      <t>. Наименование работы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«Выявление,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культуры»</t>
    </r>
  </si>
  <si>
    <r>
      <t>Уникальный номер по базовому (отраслевому) перечню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07021100000000000008103</t>
    </r>
  </si>
  <si>
    <r>
      <t xml:space="preserve">2. Категории потребителей работы </t>
    </r>
    <r>
      <rPr>
        <u/>
        <sz val="12"/>
        <color theme="1"/>
        <rFont val="Times New Roman"/>
        <family val="1"/>
        <charset val="204"/>
      </rPr>
      <t>в интересах общества</t>
    </r>
    <r>
      <rPr>
        <sz val="12"/>
        <color theme="1"/>
        <rFont val="Times New Roman"/>
        <family val="1"/>
        <charset val="204"/>
      </rPr>
      <t xml:space="preserve"> </t>
    </r>
  </si>
  <si>
    <t xml:space="preserve">3. Показатели,  характеризующие  объем  и  (или)  качество работы: </t>
  </si>
  <si>
    <t>3.1. Показатели, характеризующие качество работы:</t>
  </si>
  <si>
    <t xml:space="preserve">Показатель, характеризующий содержание работы (по справочникам) </t>
  </si>
  <si>
    <t>Допустимые  (возможные)  отклонения  от  установленных показателей качества государственной  работы,   в   пределах  которых  государственное  задание считается выполненным 0 процентов</t>
  </si>
  <si>
    <t>Показатель объема государственной работы</t>
  </si>
  <si>
    <t xml:space="preserve">Значение показателя объема </t>
  </si>
  <si>
    <t>государственной работы</t>
  </si>
  <si>
    <t>МП "Обеспечение законности, правопорядка и общественной безопасности в Череповецком муниципальном районе на 2014-2018 годы"</t>
  </si>
  <si>
    <t>МП "Охрана окружающей среды в Череповецком муниципальном районе на 2014-2018 годы"</t>
  </si>
  <si>
    <t>Обеспечение отдыха, оздоровления и занятости детей, проживающих на территории района, 
в 2017 году
(Проведение районного профильного лагеря "Этнограф")</t>
  </si>
  <si>
    <t>МП "Комплексное развитие систем коммунальной инфраструктуры и энергосбережение в Череповецком муниципальном районе на 2014-2018 годы"</t>
  </si>
  <si>
    <t>Приобретение мат.запасов</t>
  </si>
  <si>
    <t xml:space="preserve">Заместитель главы </t>
  </si>
  <si>
    <t>А.В. Прокофьев</t>
  </si>
  <si>
    <t xml:space="preserve">2 чел. - высшее образование                                1 чел.- бакалавр
2 чел. - среднее образование                        1 чел. - общее
 </t>
  </si>
  <si>
    <t>12413
(2842)</t>
  </si>
  <si>
    <t>Цены (тарифы) на платные услуги (работы), оказываемые потребителям</t>
  </si>
  <si>
    <t>Об утверждении тарифов</t>
  </si>
  <si>
    <t xml:space="preserve"> </t>
  </si>
  <si>
    <t xml:space="preserve">Стоимость обслуживания </t>
  </si>
  <si>
    <t>взрослые</t>
  </si>
  <si>
    <t>школьники</t>
  </si>
  <si>
    <t>30 руб.</t>
  </si>
  <si>
    <t>20 руб.</t>
  </si>
  <si>
    <t>15 руб.</t>
  </si>
  <si>
    <t>60 руб.</t>
  </si>
  <si>
    <t>40 руб.</t>
  </si>
  <si>
    <t>бюджета других уровней</t>
  </si>
  <si>
    <t>ПРИКАЗ № 4-ОД</t>
  </si>
  <si>
    <t xml:space="preserve">От  09.01.2017 </t>
  </si>
  <si>
    <t xml:space="preserve">Утвердить  тарифы на мероприятия,  проводимые  на платной основе с 09 января 2017 года.  </t>
  </si>
  <si>
    <t>Название услуги</t>
  </si>
  <si>
    <t>Стоимость (руб.)</t>
  </si>
  <si>
    <t>№ п/п</t>
  </si>
  <si>
    <t>1.</t>
  </si>
  <si>
    <t>2.</t>
  </si>
  <si>
    <t>3.</t>
  </si>
  <si>
    <t>4.</t>
  </si>
  <si>
    <t>5.</t>
  </si>
  <si>
    <t>6.</t>
  </si>
  <si>
    <t>7.</t>
  </si>
  <si>
    <t>Экскурсии</t>
  </si>
  <si>
    <t>Посещение часовни</t>
  </si>
  <si>
    <t>Интерактивные экскурсии</t>
  </si>
  <si>
    <t>Мастер-классы</t>
  </si>
  <si>
    <t>Игровые программы</t>
  </si>
  <si>
    <t>Обслуживание чайного стола</t>
  </si>
  <si>
    <t>Тематические занятия</t>
  </si>
  <si>
    <t>Право бесплатного предоставления услуг, при предъявлении соответствующих  документов установленной формы, имеют:</t>
  </si>
  <si>
    <t xml:space="preserve">   Герои Советского Союза, Герои российской Федерации, полные кавалеры ордена Славы;</t>
  </si>
  <si>
    <t xml:space="preserve">   инвалиды;</t>
  </si>
  <si>
    <t xml:space="preserve">   дети дошкольного возраста.</t>
  </si>
  <si>
    <t>Право на предоставление услуг со скидкой 50%, при предъявлении соответствующих  документов установленной формы, имеют:</t>
  </si>
  <si>
    <t xml:space="preserve">   пенсионеры;</t>
  </si>
  <si>
    <t xml:space="preserve">   многодетные семьи.</t>
  </si>
  <si>
    <t xml:space="preserve">  Директор                                                                                                                                                     И.А. Кулёва</t>
  </si>
  <si>
    <t xml:space="preserve">        Часть 1. Сведения об оказываемых муниципальных услугах &lt;1&gt;</t>
  </si>
  <si>
    <t xml:space="preserve">Уникальный номер по общероссийскому базовому перечню/региональному перечню _______   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</si>
  <si>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</si>
  <si>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</si>
  <si>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</si>
  <si>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</si>
  <si>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</si>
  <si>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Показатель, характеризующий условия (формы)</t>
  </si>
  <si>
    <t>оказания муниципальной услуги</t>
  </si>
  <si>
    <t>Средний размер платы (цена, тариф)</t>
  </si>
  <si>
    <t>утверждено в</t>
  </si>
  <si>
    <t>муниципальном задании на год</t>
  </si>
  <si>
    <t xml:space="preserve">            </t>
  </si>
  <si>
    <t xml:space="preserve">    Часть 2. Сведения о выполняемых работах &lt;3&gt;</t>
  </si>
  <si>
    <r>
      <t>1.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Наименование работы </t>
    </r>
    <r>
      <rPr>
        <b/>
        <u/>
        <sz val="12"/>
        <color rgb="FF000000"/>
        <rFont val="Times New Roman"/>
        <family val="1"/>
        <charset val="204"/>
      </rPr>
      <t xml:space="preserve">Организация деятельности клубных формирований и формирований самодеятельного народного творчества </t>
    </r>
  </si>
  <si>
    <t xml:space="preserve">Уникальный номер по общероссийскому базовому перечню/региональному перечню 90                                        </t>
  </si>
  <si>
    <r>
      <t>2.</t>
    </r>
    <r>
      <rPr>
        <sz val="12"/>
        <color theme="1"/>
        <rFont val="Times New Roman"/>
        <family val="1"/>
        <charset val="204"/>
      </rPr>
      <t xml:space="preserve"> Категории потребителей работы </t>
    </r>
    <r>
      <rPr>
        <b/>
        <u/>
        <sz val="12"/>
        <color rgb="FF000000"/>
        <rFont val="Times New Roman"/>
        <family val="1"/>
        <charset val="204"/>
      </rPr>
      <t>физические лица</t>
    </r>
    <r>
      <rPr>
        <sz val="12"/>
        <color theme="1"/>
        <rFont val="Times New Roman"/>
        <family val="1"/>
        <charset val="204"/>
      </rPr>
      <t xml:space="preserve">     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</si>
  <si>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Показатели, характеризующие объем и (или) качество работы:</t>
    </r>
  </si>
  <si>
    <t>Уникальный</t>
  </si>
  <si>
    <t>номер реестровой записи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</si>
  <si>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</si>
  <si>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</si>
  <si>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исполнено на</t>
  </si>
  <si>
    <t>отчетную дату</t>
  </si>
  <si>
    <t>Утвержденная реестровая запись отсутствует</t>
  </si>
  <si>
    <t>Организация культурного досуга и отдыха населения</t>
  </si>
  <si>
    <t>по плану</t>
  </si>
  <si>
    <t>Количество мероприятий регионального, всероссийского, международного уровня, в которых приняли участие руководители, участники клубных формирований</t>
  </si>
  <si>
    <t>очно</t>
  </si>
  <si>
    <t>Количество клубных формирований</t>
  </si>
  <si>
    <r>
      <t>1.Наименование работы</t>
    </r>
    <r>
      <rPr>
        <b/>
        <sz val="14"/>
        <color theme="1"/>
        <rFont val="Times New Roman"/>
        <family val="1"/>
        <charset val="204"/>
      </rPr>
      <t xml:space="preserve">  Организация и проведение культурно-массовых мероприятий</t>
    </r>
    <r>
      <rPr>
        <b/>
        <u/>
        <sz val="12"/>
        <color rgb="FF000000"/>
        <rFont val="Times New Roman"/>
        <family val="1"/>
        <charset val="204"/>
      </rPr>
      <t xml:space="preserve"> </t>
    </r>
  </si>
  <si>
    <t xml:space="preserve">Уникальный номер по общероссийскому базовому перечню/региональному перечню 111                                                 </t>
  </si>
  <si>
    <t>Организация и проведение иных зрелищных культурно-массовых мероприятий</t>
  </si>
  <si>
    <t>Количество участников мероприятий</t>
  </si>
  <si>
    <t>человек</t>
  </si>
  <si>
    <t xml:space="preserve">Количество проведенных мероприятий </t>
  </si>
  <si>
    <r>
      <t xml:space="preserve">Уникальный номер по общероссийскому базовому перечню/региональному перечню </t>
    </r>
    <r>
      <rPr>
        <sz val="11"/>
        <color theme="1"/>
        <rFont val="Times New Roman"/>
        <family val="1"/>
        <charset val="204"/>
      </rPr>
      <t>100</t>
    </r>
    <r>
      <rPr>
        <sz val="12"/>
        <color theme="1"/>
        <rFont val="Times New Roman"/>
        <family val="1"/>
        <charset val="204"/>
      </rPr>
      <t xml:space="preserve">                                                </t>
    </r>
  </si>
  <si>
    <r>
      <t>2. Категории потребителей работы</t>
    </r>
    <r>
      <rPr>
        <b/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 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</si>
  <si>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Показатели, характеризующие объем и (или) качество работы:</t>
    </r>
  </si>
  <si>
    <t>по заявке</t>
  </si>
  <si>
    <t>По плану</t>
  </si>
  <si>
    <t>По заявке</t>
  </si>
  <si>
    <t>Уникальный номер по общероссийскому базовому перечню/региональному перечню 133</t>
  </si>
  <si>
    <t>постановка на учёт объектов хранения поступивших в отчетном периоде в фонд фольклорно-этнографических материалов</t>
  </si>
  <si>
    <t>Количество объектов внесенных в культурный оборот</t>
  </si>
  <si>
    <r>
      <t>3.2.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Показатели, характеризующие объем работы:</t>
    </r>
  </si>
  <si>
    <t xml:space="preserve">Количество объектов </t>
  </si>
  <si>
    <r>
      <t>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Уникальный номер по общероссийскому базовому перечню/региональному перечню 91</t>
    </r>
  </si>
  <si>
    <t xml:space="preserve">Утвержденная реестровая запись отсутствует </t>
  </si>
  <si>
    <t>Организация и проведение методических мероприятий (семинар, конференция)</t>
  </si>
  <si>
    <t>Кол-во подготовленных, доведенных до потребителя изданий, методических материалов, программ,</t>
  </si>
  <si>
    <t>проектов</t>
  </si>
  <si>
    <r>
      <t>1.2.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Показатели, характеризующие объем работы:</t>
    </r>
  </si>
  <si>
    <r>
      <t xml:space="preserve">Руководитель (уполномоченное лицо) </t>
    </r>
    <r>
      <rPr>
        <u/>
        <sz val="10"/>
        <color theme="1"/>
        <rFont val="Courier New"/>
        <family val="3"/>
        <charset val="204"/>
      </rPr>
      <t xml:space="preserve">директор </t>
    </r>
    <r>
      <rPr>
        <sz val="10"/>
        <color theme="1"/>
        <rFont val="Courier New"/>
        <family val="3"/>
        <charset val="204"/>
      </rPr>
      <t xml:space="preserve">    ___________   </t>
    </r>
    <r>
      <rPr>
        <u/>
        <sz val="10"/>
        <color theme="1"/>
        <rFont val="Courier New"/>
        <family val="3"/>
        <charset val="204"/>
      </rPr>
      <t>Кулева И.А.</t>
    </r>
  </si>
  <si>
    <t xml:space="preserve">                                  (должность)   (подпись)   (расшифровка</t>
  </si>
  <si>
    <t xml:space="preserve">                                                               подписи)</t>
  </si>
  <si>
    <t>" 14" января 2019 г.</t>
  </si>
  <si>
    <t>96 789,84
(34 590,13)</t>
  </si>
  <si>
    <t>96 789,84
(36 729,73)</t>
  </si>
  <si>
    <t>1 343 442,27
(73 803,81)</t>
  </si>
  <si>
    <t>1 561 642,27
(59 780,25)</t>
  </si>
  <si>
    <t>828 443,24
(0,00)</t>
  </si>
  <si>
    <t>128 200,00
(0,00)</t>
  </si>
  <si>
    <t>0,00
(0,00)</t>
  </si>
  <si>
    <t>Страховые взносы в ТФОМС, на пенсион.страх.</t>
  </si>
  <si>
    <t>поступления из федерального бюджета</t>
  </si>
  <si>
    <t>средств от безвозмездных поступлений</t>
  </si>
  <si>
    <t xml:space="preserve">3 чел. - высшее образование                                1 чел.- бакалавр
2 чел. - среднее образование                        1 чел. - общее
 </t>
  </si>
  <si>
    <t>34,12</t>
  </si>
  <si>
    <t>О.С. Николаевская</t>
  </si>
  <si>
    <t>12410
(2800)</t>
  </si>
  <si>
    <t>Главный  специалист</t>
  </si>
  <si>
    <t xml:space="preserve">Изучение , сохранение и восстановление традиционной народной культуры Западного региона Вологодской области;
Обеспечение долговременного хранения, пополнения, изучения и многопрофильного использования коллекций фольклорно - этнографического материала и предметов этнографии, образующих Фонд фольклорно-этнографических материалов;
Просветительская, художественно - творческая деятельность, раскрывающая научную, историко-культурную и художественно - эстетическую ценность явлений традиционной народной культуры;
Повышение практико -теоретического уровня работников учреждений культуры Череповецкого района по проблемам традиционной народной культуры;
Выполнение работ, оказание услуг, производство интеллектуальной и иной продукции в целях удовлетворения общественных потребностей  в сфере культуры на территории Череповецкого муниципального района.  
</t>
  </si>
  <si>
    <t>Описание, систематизация, обработка собранных материалов и образование Фонда фольклорно-этнографических материалов и предметов этнографии; осуществление, на основе действующего законодательства Российской Федерации, в отношении Фонда фольклорно-этнографических материалов права владения, пользования и распоряжения, обеспечение сохранности и целостности коллекций, его правовой статус культурных ценностей национального масштаба; организация возможности широкого доступа к памятникам традиционной народной культуры; организация постоянно действующей учебно-демонстрационной экспозиции образцов народного прикладного искусства, предметов народного быта; организация и участие в проведении районных конференций, семинаров, фольклорных фестивалей, ярмарок, выставок, праздников фольклора и ремёсел; публикация фольклорно-этнографических материалов; создание и организация работы кружков, студий, коллективов, курсов, любительских объединений и других клубных формирований по различным направлениям деятельности в зависимости от запросов населения; осуществление пошива сценических костюмов, изготовление реквизита; осуществление аудио-видеозаписи; внедрение в практику учреждений культуры и образования наиболее эффективных форм и методов работы; обобщение, изучение и распространение положительного опыта работы учреждений культуры; осуществление производства материалов, оборудования и других средств, необходимых для сохранения и распространения культурных ценностей, культурных благ; осуществление иной деятельности, в результате которой создаются, сохраняются и распространяются культурные ценности, культурные блага; осуществление учебно-воспитательной, просветительской, экспериментально-творческой деятельности с целью восстановления традиций народной культуры; организация работы кружковых студий, создание творческих коллективов по освоению народных традиций; участие в организации и проведении районных семинаров по проблемам традиционной народной культуры; накапливание и систематизация научно-методической литературы по вопросам фольклора, этнографии, традиционной народной культуры и формирование на этой основе справочно-информационный фонд; использование и популяризация объектов культурного наследия. В том числе основные виды деятености, приносящей доход: создание и организация работы кружков, срудий, коллективов, курсов, любительских объединений и других клубных формирований по различным направлениям деятельности в зависимости от запросов населения; организация и проведение семинаров, мастер-классов, стажировок ведущими специалистами учреждения; участие творческих коллективов Учреждения в фечтивалях, конкурсах, концертах различного уровня (региональных, Российских, Международных); организация и проведение экскурсий, концертных и других творческих программ; Осуществление пошива сценических костюмов, реквизитов, изготовление изделий народных промыслов; осуществление аудио-видеозаписи; сдача в аренду закреплённого на праве оперативного управления за Учреждением муниципального имущества, по согласованию с Учредителем; производство товаров и услуг, отвечающих целям создания Учреждения; осуществление торговой деятельности по реализации продуктов культурной деятельности и сопутствующих им товаров в случае получения решения на данный вид деятельности в установленном порядке; долевое участие в деятельности коммерческих предприятий, учреждений и организаций с согласия Учредителя и органа, уполномоченного собственником кправлять муниципальным имуществом; осуществление иной деятельности, не противоречащей законодательству Российской Федерации и целям создания Учреждения.</t>
  </si>
  <si>
    <t>от 14.12.2005  серия 35 №000921511</t>
  </si>
  <si>
    <t>от 14.12.2005 серия 35 №002040292</t>
  </si>
  <si>
    <t>в связи с перераспределение обязанностей, сокращение должностей</t>
  </si>
</sst>
</file>

<file path=xl/styles.xml><?xml version="1.0" encoding="utf-8"?>
<styleSheet xmlns="http://schemas.openxmlformats.org/spreadsheetml/2006/main">
  <numFmts count="5">
    <numFmt numFmtId="164" formatCode="00\.00\.00"/>
    <numFmt numFmtId="165" formatCode="0.0"/>
    <numFmt numFmtId="166" formatCode="#,##0.0"/>
    <numFmt numFmtId="167" formatCode="0.0%"/>
    <numFmt numFmtId="168" formatCode="000\.00\.0000"/>
  </numFmts>
  <fonts count="82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u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7.5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FFFFDD"/>
        </stop>
        <stop position="1">
          <color rgb="FFD9FFD9"/>
        </stop>
      </gradientFill>
    </fill>
    <fill>
      <gradientFill type="path" left="0.5" right="0.5" top="0.5" bottom="0.5">
        <stop position="0">
          <color rgb="FFFFFFDD"/>
        </stop>
        <stop position="1">
          <color rgb="FFE1FFE1"/>
        </stop>
      </gradientFill>
    </fill>
    <fill>
      <gradientFill degree="270">
        <stop position="0">
          <color rgb="FFFFFFDD"/>
        </stop>
        <stop position="1">
          <color rgb="FFE1FFE1"/>
        </stop>
      </gradientFill>
    </fill>
    <fill>
      <patternFill patternType="solid">
        <fgColor theme="0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rgb="FFE1FFE1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1063">
    <xf numFmtId="0" fontId="0" fillId="0" borderId="0" xfId="0"/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9" fillId="2" borderId="0" xfId="0" applyFont="1" applyFill="1" applyAlignment="1"/>
    <xf numFmtId="0" fontId="9" fillId="2" borderId="0" xfId="0" applyFont="1" applyFill="1" applyBorder="1" applyAlignment="1"/>
    <xf numFmtId="49" fontId="9" fillId="2" borderId="0" xfId="0" applyNumberFormat="1" applyFont="1" applyFill="1" applyAlignment="1"/>
    <xf numFmtId="0" fontId="0" fillId="2" borderId="0" xfId="0" applyFill="1"/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6" fillId="2" borderId="0" xfId="0" applyFont="1" applyFill="1"/>
    <xf numFmtId="0" fontId="2" fillId="2" borderId="0" xfId="0" applyFont="1" applyFill="1" applyBorder="1" applyAlignment="1">
      <alignment wrapText="1"/>
    </xf>
    <xf numFmtId="0" fontId="9" fillId="2" borderId="0" xfId="0" applyFont="1" applyFill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5" fillId="2" borderId="0" xfId="0" applyFont="1" applyFill="1"/>
    <xf numFmtId="0" fontId="14" fillId="2" borderId="0" xfId="0" applyFont="1" applyFill="1" applyBorder="1" applyAlignment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1" fillId="2" borderId="0" xfId="0" applyFont="1" applyFill="1"/>
    <xf numFmtId="0" fontId="0" fillId="2" borderId="0" xfId="0" applyFill="1" applyAlignment="1">
      <alignment horizontal="right"/>
    </xf>
    <xf numFmtId="14" fontId="9" fillId="2" borderId="10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justify"/>
    </xf>
    <xf numFmtId="0" fontId="0" fillId="2" borderId="0" xfId="0" applyFill="1" applyAlignment="1">
      <alignment horizontal="center"/>
    </xf>
    <xf numFmtId="0" fontId="11" fillId="2" borderId="0" xfId="0" applyFont="1" applyFill="1"/>
    <xf numFmtId="0" fontId="5" fillId="2" borderId="0" xfId="0" applyFont="1" applyFill="1" applyBorder="1"/>
    <xf numFmtId="0" fontId="0" fillId="2" borderId="0" xfId="0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wrapText="1"/>
    </xf>
    <xf numFmtId="0" fontId="23" fillId="3" borderId="17" xfId="0" applyFont="1" applyFill="1" applyBorder="1" applyAlignment="1">
      <alignment vertical="center" wrapText="1"/>
    </xf>
    <xf numFmtId="0" fontId="17" fillId="3" borderId="18" xfId="0" applyFont="1" applyFill="1" applyBorder="1" applyAlignment="1">
      <alignment wrapText="1"/>
    </xf>
    <xf numFmtId="0" fontId="5" fillId="2" borderId="25" xfId="0" applyFont="1" applyFill="1" applyBorder="1"/>
    <xf numFmtId="0" fontId="17" fillId="3" borderId="24" xfId="0" applyFont="1" applyFill="1" applyBorder="1" applyAlignment="1">
      <alignment wrapText="1"/>
    </xf>
    <xf numFmtId="0" fontId="5" fillId="2" borderId="33" xfId="0" applyFont="1" applyFill="1" applyBorder="1"/>
    <xf numFmtId="1" fontId="21" fillId="2" borderId="10" xfId="0" applyNumberFormat="1" applyFont="1" applyFill="1" applyBorder="1" applyAlignment="1"/>
    <xf numFmtId="0" fontId="0" fillId="2" borderId="10" xfId="0" applyFill="1" applyBorder="1"/>
    <xf numFmtId="0" fontId="22" fillId="2" borderId="3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6" fillId="4" borderId="3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2" borderId="0" xfId="0" applyFont="1" applyFill="1"/>
    <xf numFmtId="4" fontId="17" fillId="3" borderId="101" xfId="0" applyNumberFormat="1" applyFont="1" applyFill="1" applyBorder="1" applyAlignment="1">
      <alignment horizontal="center"/>
    </xf>
    <xf numFmtId="4" fontId="17" fillId="3" borderId="104" xfId="0" applyNumberFormat="1" applyFont="1" applyFill="1" applyBorder="1" applyAlignment="1">
      <alignment horizontal="center"/>
    </xf>
    <xf numFmtId="4" fontId="17" fillId="3" borderId="80" xfId="0" applyNumberFormat="1" applyFont="1" applyFill="1" applyBorder="1" applyAlignment="1">
      <alignment wrapText="1"/>
    </xf>
    <xf numFmtId="166" fontId="16" fillId="3" borderId="49" xfId="0" applyNumberFormat="1" applyFont="1" applyFill="1" applyBorder="1" applyAlignment="1">
      <alignment horizontal="center"/>
    </xf>
    <xf numFmtId="166" fontId="16" fillId="3" borderId="38" xfId="0" applyNumberFormat="1" applyFont="1" applyFill="1" applyBorder="1" applyAlignment="1">
      <alignment horizontal="center"/>
    </xf>
    <xf numFmtId="166" fontId="17" fillId="3" borderId="44" xfId="0" applyNumberFormat="1" applyFont="1" applyFill="1" applyBorder="1" applyAlignment="1">
      <alignment horizontal="center"/>
    </xf>
    <xf numFmtId="166" fontId="17" fillId="3" borderId="3" xfId="0" applyNumberFormat="1" applyFont="1" applyFill="1" applyBorder="1" applyAlignment="1">
      <alignment horizontal="center"/>
    </xf>
    <xf numFmtId="4" fontId="16" fillId="3" borderId="28" xfId="0" applyNumberFormat="1" applyFont="1" applyFill="1" applyBorder="1" applyAlignment="1">
      <alignment horizontal="center"/>
    </xf>
    <xf numFmtId="4" fontId="16" fillId="3" borderId="14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textRotation="90" wrapText="1"/>
    </xf>
    <xf numFmtId="0" fontId="12" fillId="9" borderId="11" xfId="0" applyFont="1" applyFill="1" applyBorder="1" applyAlignment="1">
      <alignment horizontal="center" vertical="center" textRotation="90" wrapText="1"/>
    </xf>
    <xf numFmtId="0" fontId="17" fillId="6" borderId="31" xfId="0" applyFont="1" applyFill="1" applyBorder="1" applyAlignment="1">
      <alignment horizontal="left" wrapText="1"/>
    </xf>
    <xf numFmtId="0" fontId="5" fillId="6" borderId="25" xfId="0" applyFont="1" applyFill="1" applyBorder="1"/>
    <xf numFmtId="164" fontId="18" fillId="6" borderId="21" xfId="0" applyNumberFormat="1" applyFont="1" applyFill="1" applyBorder="1" applyAlignment="1" applyProtection="1">
      <alignment horizontal="center"/>
    </xf>
    <xf numFmtId="0" fontId="5" fillId="6" borderId="0" xfId="0" applyFont="1" applyFill="1"/>
    <xf numFmtId="0" fontId="16" fillId="6" borderId="27" xfId="0" applyFont="1" applyFill="1" applyBorder="1" applyAlignment="1">
      <alignment horizontal="left" vertical="center" wrapText="1"/>
    </xf>
    <xf numFmtId="0" fontId="16" fillId="6" borderId="8" xfId="0" applyFont="1" applyFill="1" applyBorder="1"/>
    <xf numFmtId="0" fontId="8" fillId="10" borderId="17" xfId="0" applyFont="1" applyFill="1" applyBorder="1" applyAlignment="1">
      <alignment wrapText="1"/>
    </xf>
    <xf numFmtId="0" fontId="17" fillId="10" borderId="8" xfId="0" applyFont="1" applyFill="1" applyBorder="1" applyAlignment="1">
      <alignment horizontal="left" wrapText="1"/>
    </xf>
    <xf numFmtId="0" fontId="5" fillId="6" borderId="24" xfId="0" applyFont="1" applyFill="1" applyBorder="1"/>
    <xf numFmtId="0" fontId="17" fillId="10" borderId="18" xfId="0" applyFont="1" applyFill="1" applyBorder="1" applyAlignment="1">
      <alignment wrapText="1"/>
    </xf>
    <xf numFmtId="0" fontId="5" fillId="6" borderId="26" xfId="0" applyFont="1" applyFill="1" applyBorder="1"/>
    <xf numFmtId="0" fontId="17" fillId="10" borderId="31" xfId="0" applyFont="1" applyFill="1" applyBorder="1" applyAlignment="1">
      <alignment horizontal="left" wrapText="1"/>
    </xf>
    <xf numFmtId="0" fontId="5" fillId="6" borderId="33" xfId="0" applyFont="1" applyFill="1" applyBorder="1"/>
    <xf numFmtId="164" fontId="18" fillId="6" borderId="34" xfId="0" applyNumberFormat="1" applyFont="1" applyFill="1" applyBorder="1" applyAlignment="1" applyProtection="1">
      <alignment horizontal="center"/>
    </xf>
    <xf numFmtId="0" fontId="16" fillId="6" borderId="28" xfId="0" applyFont="1" applyFill="1" applyBorder="1" applyAlignment="1">
      <alignment horizontal="left" vertical="center" wrapText="1"/>
    </xf>
    <xf numFmtId="0" fontId="8" fillId="10" borderId="28" xfId="0" applyFont="1" applyFill="1" applyBorder="1" applyAlignment="1">
      <alignment wrapText="1"/>
    </xf>
    <xf numFmtId="0" fontId="17" fillId="10" borderId="8" xfId="0" applyFont="1" applyFill="1" applyBorder="1" applyAlignment="1">
      <alignment horizontal="left" vertical="center" wrapText="1"/>
    </xf>
    <xf numFmtId="49" fontId="26" fillId="11" borderId="25" xfId="0" applyNumberFormat="1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left" wrapText="1"/>
    </xf>
    <xf numFmtId="0" fontId="5" fillId="6" borderId="13" xfId="0" applyFont="1" applyFill="1" applyBorder="1"/>
    <xf numFmtId="164" fontId="18" fillId="6" borderId="22" xfId="0" applyNumberFormat="1" applyFont="1" applyFill="1" applyBorder="1" applyAlignment="1" applyProtection="1">
      <alignment horizontal="center"/>
    </xf>
    <xf numFmtId="0" fontId="8" fillId="6" borderId="27" xfId="0" applyFont="1" applyFill="1" applyBorder="1" applyAlignment="1">
      <alignment wrapText="1"/>
    </xf>
    <xf numFmtId="0" fontId="8" fillId="6" borderId="78" xfId="0" applyFont="1" applyFill="1" applyBorder="1" applyAlignment="1">
      <alignment wrapText="1"/>
    </xf>
    <xf numFmtId="0" fontId="17" fillId="6" borderId="8" xfId="0" applyFont="1" applyFill="1" applyBorder="1" applyAlignment="1">
      <alignment horizontal="left" wrapText="1"/>
    </xf>
    <xf numFmtId="0" fontId="17" fillId="6" borderId="18" xfId="0" applyFont="1" applyFill="1" applyBorder="1" applyAlignment="1">
      <alignment wrapText="1"/>
    </xf>
    <xf numFmtId="0" fontId="5" fillId="6" borderId="40" xfId="0" applyFont="1" applyFill="1" applyBorder="1"/>
    <xf numFmtId="164" fontId="18" fillId="6" borderId="117" xfId="0" applyNumberFormat="1" applyFont="1" applyFill="1" applyBorder="1" applyAlignment="1" applyProtection="1">
      <alignment horizontal="center"/>
    </xf>
    <xf numFmtId="0" fontId="8" fillId="6" borderId="17" xfId="0" applyFont="1" applyFill="1" applyBorder="1" applyAlignment="1">
      <alignment wrapText="1"/>
    </xf>
    <xf numFmtId="0" fontId="5" fillId="6" borderId="8" xfId="0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7" fillId="6" borderId="13" xfId="0" applyFont="1" applyFill="1" applyBorder="1" applyAlignment="1">
      <alignment horizontal="left" vertical="center" wrapText="1"/>
    </xf>
    <xf numFmtId="0" fontId="5" fillId="6" borderId="37" xfId="0" applyFont="1" applyFill="1" applyBorder="1"/>
    <xf numFmtId="0" fontId="17" fillId="6" borderId="13" xfId="0" applyFont="1" applyFill="1" applyBorder="1" applyAlignment="1">
      <alignment horizontal="left" wrapText="1"/>
    </xf>
    <xf numFmtId="0" fontId="8" fillId="10" borderId="78" xfId="0" applyFont="1" applyFill="1" applyBorder="1" applyAlignment="1">
      <alignment wrapText="1"/>
    </xf>
    <xf numFmtId="0" fontId="17" fillId="6" borderId="40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horizontal="left" wrapText="1"/>
    </xf>
    <xf numFmtId="0" fontId="17" fillId="6" borderId="95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" fillId="5" borderId="122" xfId="0" applyFont="1" applyFill="1" applyBorder="1" applyAlignment="1"/>
    <xf numFmtId="0" fontId="23" fillId="6" borderId="16" xfId="0" applyFont="1" applyFill="1" applyBorder="1" applyAlignment="1"/>
    <xf numFmtId="0" fontId="23" fillId="6" borderId="19" xfId="0" applyFont="1" applyFill="1" applyBorder="1" applyAlignment="1"/>
    <xf numFmtId="0" fontId="16" fillId="10" borderId="16" xfId="0" applyFont="1" applyFill="1" applyBorder="1" applyAlignment="1"/>
    <xf numFmtId="0" fontId="16" fillId="10" borderId="19" xfId="0" applyFont="1" applyFill="1" applyBorder="1" applyAlignment="1"/>
    <xf numFmtId="0" fontId="2" fillId="4" borderId="28" xfId="0" applyFont="1" applyFill="1" applyBorder="1" applyAlignment="1">
      <alignment horizontal="center" vertical="center" wrapText="1"/>
    </xf>
    <xf numFmtId="0" fontId="5" fillId="6" borderId="29" xfId="0" applyFont="1" applyFill="1" applyBorder="1"/>
    <xf numFmtId="0" fontId="17" fillId="6" borderId="37" xfId="0" applyFont="1" applyFill="1" applyBorder="1" applyAlignment="1">
      <alignment horizontal="left" wrapText="1"/>
    </xf>
    <xf numFmtId="164" fontId="18" fillId="6" borderId="71" xfId="0" applyNumberFormat="1" applyFont="1" applyFill="1" applyBorder="1" applyAlignment="1" applyProtection="1">
      <alignment horizontal="center"/>
    </xf>
    <xf numFmtId="164" fontId="18" fillId="6" borderId="20" xfId="0" applyNumberFormat="1" applyFont="1" applyFill="1" applyBorder="1" applyAlignment="1" applyProtection="1">
      <alignment horizontal="center"/>
    </xf>
    <xf numFmtId="164" fontId="18" fillId="6" borderId="122" xfId="0" applyNumberFormat="1" applyFont="1" applyFill="1" applyBorder="1" applyAlignment="1" applyProtection="1">
      <alignment horizontal="center"/>
    </xf>
    <xf numFmtId="4" fontId="17" fillId="6" borderId="41" xfId="0" applyNumberFormat="1" applyFont="1" applyFill="1" applyBorder="1" applyAlignment="1">
      <alignment horizontal="center"/>
    </xf>
    <xf numFmtId="168" fontId="26" fillId="12" borderId="8" xfId="0" applyNumberFormat="1" applyFont="1" applyFill="1" applyBorder="1" applyAlignment="1">
      <alignment horizontal="center" wrapText="1"/>
    </xf>
    <xf numFmtId="168" fontId="26" fillId="12" borderId="25" xfId="0" applyNumberFormat="1" applyFont="1" applyFill="1" applyBorder="1" applyAlignment="1">
      <alignment horizontal="center" wrapText="1"/>
    </xf>
    <xf numFmtId="168" fontId="26" fillId="13" borderId="25" xfId="0" applyNumberFormat="1" applyFont="1" applyFill="1" applyBorder="1" applyAlignment="1">
      <alignment horizontal="center" wrapText="1"/>
    </xf>
    <xf numFmtId="0" fontId="17" fillId="6" borderId="109" xfId="0" applyFont="1" applyFill="1" applyBorder="1" applyAlignment="1">
      <alignment horizontal="left" wrapText="1"/>
    </xf>
    <xf numFmtId="168" fontId="26" fillId="14" borderId="13" xfId="0" applyNumberFormat="1" applyFont="1" applyFill="1" applyBorder="1" applyAlignment="1">
      <alignment horizontal="center" wrapText="1"/>
    </xf>
    <xf numFmtId="168" fontId="26" fillId="15" borderId="31" xfId="0" applyNumberFormat="1" applyFont="1" applyFill="1" applyBorder="1" applyAlignment="1">
      <alignment horizontal="center" wrapText="1"/>
    </xf>
    <xf numFmtId="0" fontId="17" fillId="6" borderId="24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168" fontId="26" fillId="15" borderId="25" xfId="0" applyNumberFormat="1" applyFont="1" applyFill="1" applyBorder="1" applyAlignment="1">
      <alignment horizontal="center" wrapText="1"/>
    </xf>
    <xf numFmtId="168" fontId="26" fillId="16" borderId="95" xfId="0" applyNumberFormat="1" applyFont="1" applyFill="1" applyBorder="1" applyAlignment="1">
      <alignment horizontal="center" wrapText="1"/>
    </xf>
    <xf numFmtId="164" fontId="18" fillId="6" borderId="129" xfId="0" applyNumberFormat="1" applyFont="1" applyFill="1" applyBorder="1" applyAlignment="1" applyProtection="1">
      <alignment horizontal="center"/>
    </xf>
    <xf numFmtId="49" fontId="26" fillId="11" borderId="26" xfId="0" applyNumberFormat="1" applyFont="1" applyFill="1" applyBorder="1" applyAlignment="1">
      <alignment horizontal="center" wrapText="1"/>
    </xf>
    <xf numFmtId="168" fontId="26" fillId="12" borderId="27" xfId="0" applyNumberFormat="1" applyFont="1" applyFill="1" applyBorder="1" applyAlignment="1">
      <alignment horizontal="center" wrapText="1"/>
    </xf>
    <xf numFmtId="168" fontId="26" fillId="12" borderId="24" xfId="0" applyNumberFormat="1" applyFont="1" applyFill="1" applyBorder="1" applyAlignment="1">
      <alignment horizontal="center" wrapText="1"/>
    </xf>
    <xf numFmtId="168" fontId="26" fillId="17" borderId="24" xfId="0" applyNumberFormat="1" applyFont="1" applyFill="1" applyBorder="1" applyAlignment="1">
      <alignment horizontal="center" wrapText="1"/>
    </xf>
    <xf numFmtId="168" fontId="26" fillId="17" borderId="95" xfId="0" applyNumberFormat="1" applyFont="1" applyFill="1" applyBorder="1" applyAlignment="1">
      <alignment horizontal="center" wrapText="1"/>
    </xf>
    <xf numFmtId="164" fontId="18" fillId="6" borderId="58" xfId="0" applyNumberFormat="1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>
      <alignment vertical="center" wrapText="1"/>
    </xf>
    <xf numFmtId="0" fontId="23" fillId="3" borderId="128" xfId="0" applyFont="1" applyFill="1" applyBorder="1" applyAlignment="1">
      <alignment vertical="center" wrapText="1"/>
    </xf>
    <xf numFmtId="4" fontId="34" fillId="3" borderId="127" xfId="0" applyNumberFormat="1" applyFont="1" applyFill="1" applyBorder="1" applyAlignment="1">
      <alignment vertical="center" wrapText="1"/>
    </xf>
    <xf numFmtId="4" fontId="34" fillId="3" borderId="26" xfId="0" applyNumberFormat="1" applyFont="1" applyFill="1" applyBorder="1" applyAlignment="1">
      <alignment horizontal="center" vertical="center"/>
    </xf>
    <xf numFmtId="4" fontId="34" fillId="3" borderId="133" xfId="0" applyNumberFormat="1" applyFont="1" applyFill="1" applyBorder="1" applyAlignment="1">
      <alignment horizontal="center" vertical="center"/>
    </xf>
    <xf numFmtId="166" fontId="16" fillId="3" borderId="134" xfId="0" applyNumberFormat="1" applyFont="1" applyFill="1" applyBorder="1" applyAlignment="1">
      <alignment horizontal="center" vertical="center"/>
    </xf>
    <xf numFmtId="166" fontId="16" fillId="3" borderId="135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8" fontId="26" fillId="15" borderId="8" xfId="0" applyNumberFormat="1" applyFont="1" applyFill="1" applyBorder="1" applyAlignment="1">
      <alignment horizontal="center" vertical="center" wrapText="1"/>
    </xf>
    <xf numFmtId="168" fontId="26" fillId="15" borderId="31" xfId="0" applyNumberFormat="1" applyFont="1" applyFill="1" applyBorder="1" applyAlignment="1">
      <alignment horizontal="center" vertical="center" wrapText="1"/>
    </xf>
    <xf numFmtId="168" fontId="26" fillId="14" borderId="8" xfId="0" applyNumberFormat="1" applyFont="1" applyFill="1" applyBorder="1" applyAlignment="1">
      <alignment horizontal="center" vertical="center" wrapText="1"/>
    </xf>
    <xf numFmtId="168" fontId="26" fillId="13" borderId="8" xfId="0" applyNumberFormat="1" applyFont="1" applyFill="1" applyBorder="1" applyAlignment="1">
      <alignment horizontal="center" vertical="center" wrapText="1"/>
    </xf>
    <xf numFmtId="168" fontId="26" fillId="12" borderId="8" xfId="0" applyNumberFormat="1" applyFont="1" applyFill="1" applyBorder="1" applyAlignment="1">
      <alignment horizontal="center" vertical="center" wrapText="1"/>
    </xf>
    <xf numFmtId="168" fontId="26" fillId="13" borderId="27" xfId="0" applyNumberFormat="1" applyFont="1" applyFill="1" applyBorder="1" applyAlignment="1">
      <alignment horizontal="center" vertical="center" wrapText="1"/>
    </xf>
    <xf numFmtId="168" fontId="26" fillId="16" borderId="8" xfId="0" applyNumberFormat="1" applyFont="1" applyFill="1" applyBorder="1" applyAlignment="1">
      <alignment horizontal="center" vertical="center" wrapText="1"/>
    </xf>
    <xf numFmtId="168" fontId="26" fillId="14" borderId="25" xfId="0" applyNumberFormat="1" applyFont="1" applyFill="1" applyBorder="1" applyAlignment="1">
      <alignment horizontal="center" wrapText="1"/>
    </xf>
    <xf numFmtId="164" fontId="18" fillId="6" borderId="118" xfId="0" applyNumberFormat="1" applyFont="1" applyFill="1" applyBorder="1" applyAlignment="1" applyProtection="1">
      <alignment horizontal="center"/>
    </xf>
    <xf numFmtId="49" fontId="38" fillId="6" borderId="1" xfId="0" applyNumberFormat="1" applyFont="1" applyFill="1" applyBorder="1" applyAlignment="1">
      <alignment horizontal="center" vertical="center" wrapText="1"/>
    </xf>
    <xf numFmtId="4" fontId="0" fillId="6" borderId="31" xfId="0" applyNumberForma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7" fontId="25" fillId="6" borderId="1" xfId="0" applyNumberFormat="1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166" fontId="40" fillId="6" borderId="1" xfId="0" applyNumberFormat="1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vertical="center" wrapText="1"/>
    </xf>
    <xf numFmtId="166" fontId="41" fillId="6" borderId="1" xfId="0" applyNumberFormat="1" applyFont="1" applyFill="1" applyBorder="1" applyAlignment="1">
      <alignment horizontal="center" vertical="center" wrapText="1"/>
    </xf>
    <xf numFmtId="0" fontId="0" fillId="6" borderId="8" xfId="0" applyFill="1" applyBorder="1"/>
    <xf numFmtId="166" fontId="32" fillId="6" borderId="27" xfId="0" applyNumberFormat="1" applyFont="1" applyFill="1" applyBorder="1" applyAlignment="1">
      <alignment horizontal="center"/>
    </xf>
    <xf numFmtId="166" fontId="1" fillId="6" borderId="52" xfId="0" applyNumberFormat="1" applyFont="1" applyFill="1" applyBorder="1" applyAlignment="1">
      <alignment horizontal="center" wrapText="1"/>
    </xf>
    <xf numFmtId="0" fontId="10" fillId="6" borderId="52" xfId="0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3" fontId="3" fillId="6" borderId="38" xfId="0" applyNumberFormat="1" applyFont="1" applyFill="1" applyBorder="1" applyAlignment="1">
      <alignment horizontal="center" vertical="center" wrapText="1"/>
    </xf>
    <xf numFmtId="3" fontId="3" fillId="6" borderId="35" xfId="0" applyNumberFormat="1" applyFont="1" applyFill="1" applyBorder="1" applyAlignment="1">
      <alignment horizontal="center" vertical="center" wrapText="1"/>
    </xf>
    <xf numFmtId="3" fontId="13" fillId="6" borderId="35" xfId="0" applyNumberFormat="1" applyFont="1" applyFill="1" applyBorder="1" applyAlignment="1">
      <alignment horizontal="center" vertical="center" wrapText="1"/>
    </xf>
    <xf numFmtId="4" fontId="3" fillId="6" borderId="35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wrapText="1"/>
    </xf>
    <xf numFmtId="3" fontId="3" fillId="6" borderId="8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wrapText="1"/>
    </xf>
    <xf numFmtId="3" fontId="3" fillId="6" borderId="13" xfId="0" applyNumberFormat="1" applyFont="1" applyFill="1" applyBorder="1" applyAlignment="1">
      <alignment horizontal="center"/>
    </xf>
    <xf numFmtId="4" fontId="17" fillId="6" borderId="123" xfId="0" applyNumberFormat="1" applyFont="1" applyFill="1" applyBorder="1" applyAlignment="1"/>
    <xf numFmtId="4" fontId="17" fillId="6" borderId="33" xfId="0" applyNumberFormat="1" applyFont="1" applyFill="1" applyBorder="1" applyAlignment="1">
      <alignment horizontal="center"/>
    </xf>
    <xf numFmtId="4" fontId="17" fillId="6" borderId="114" xfId="0" applyNumberFormat="1" applyFont="1" applyFill="1" applyBorder="1" applyAlignment="1">
      <alignment horizontal="center"/>
    </xf>
    <xf numFmtId="166" fontId="5" fillId="6" borderId="115" xfId="0" applyNumberFormat="1" applyFont="1" applyFill="1" applyBorder="1" applyAlignment="1">
      <alignment horizontal="center"/>
    </xf>
    <xf numFmtId="166" fontId="5" fillId="6" borderId="116" xfId="0" applyNumberFormat="1" applyFont="1" applyFill="1" applyBorder="1" applyAlignment="1">
      <alignment horizontal="center"/>
    </xf>
    <xf numFmtId="4" fontId="24" fillId="6" borderId="1" xfId="0" applyNumberFormat="1" applyFont="1" applyFill="1" applyBorder="1" applyAlignment="1">
      <alignment horizontal="center" vertical="center"/>
    </xf>
    <xf numFmtId="4" fontId="24" fillId="6" borderId="8" xfId="0" applyNumberFormat="1" applyFont="1" applyFill="1" applyBorder="1" applyAlignment="1">
      <alignment horizontal="center" vertical="center"/>
    </xf>
    <xf numFmtId="166" fontId="17" fillId="6" borderId="39" xfId="0" applyNumberFormat="1" applyFont="1" applyFill="1" applyBorder="1" applyAlignment="1">
      <alignment horizontal="center" vertical="center"/>
    </xf>
    <xf numFmtId="166" fontId="17" fillId="6" borderId="121" xfId="0" applyNumberFormat="1" applyFont="1" applyFill="1" applyBorder="1" applyAlignment="1">
      <alignment horizontal="center" vertical="center"/>
    </xf>
    <xf numFmtId="166" fontId="17" fillId="6" borderId="35" xfId="0" applyNumberFormat="1" applyFont="1" applyFill="1" applyBorder="1" applyAlignment="1">
      <alignment horizontal="center" vertical="center"/>
    </xf>
    <xf numFmtId="166" fontId="17" fillId="6" borderId="124" xfId="0" applyNumberFormat="1" applyFont="1" applyFill="1" applyBorder="1" applyAlignment="1">
      <alignment horizontal="center" vertical="center"/>
    </xf>
    <xf numFmtId="4" fontId="24" fillId="6" borderId="102" xfId="0" applyNumberFormat="1" applyFont="1" applyFill="1" applyBorder="1" applyAlignment="1">
      <alignment horizontal="center"/>
    </xf>
    <xf numFmtId="4" fontId="24" fillId="6" borderId="105" xfId="0" applyNumberFormat="1" applyFont="1" applyFill="1" applyBorder="1" applyAlignment="1">
      <alignment horizontal="center"/>
    </xf>
    <xf numFmtId="166" fontId="17" fillId="6" borderId="120" xfId="0" applyNumberFormat="1" applyFont="1" applyFill="1" applyBorder="1" applyAlignment="1">
      <alignment horizontal="center"/>
    </xf>
    <xf numFmtId="166" fontId="17" fillId="6" borderId="121" xfId="0" applyNumberFormat="1" applyFont="1" applyFill="1" applyBorder="1" applyAlignment="1">
      <alignment horizontal="center"/>
    </xf>
    <xf numFmtId="4" fontId="24" fillId="6" borderId="119" xfId="0" applyNumberFormat="1" applyFont="1" applyFill="1" applyBorder="1" applyAlignment="1">
      <alignment horizontal="center"/>
    </xf>
    <xf numFmtId="4" fontId="24" fillId="6" borderId="33" xfId="0" applyNumberFormat="1" applyFont="1" applyFill="1" applyBorder="1" applyAlignment="1">
      <alignment horizontal="center"/>
    </xf>
    <xf numFmtId="4" fontId="23" fillId="6" borderId="75" xfId="0" applyNumberFormat="1" applyFont="1" applyFill="1" applyBorder="1" applyAlignment="1"/>
    <xf numFmtId="4" fontId="16" fillId="6" borderId="16" xfId="0" applyNumberFormat="1" applyFont="1" applyFill="1" applyBorder="1" applyAlignment="1">
      <alignment horizontal="center"/>
    </xf>
    <xf numFmtId="4" fontId="16" fillId="6" borderId="92" xfId="0" applyNumberFormat="1" applyFont="1" applyFill="1" applyBorder="1" applyAlignment="1">
      <alignment horizontal="center"/>
    </xf>
    <xf numFmtId="166" fontId="16" fillId="6" borderId="42" xfId="0" applyNumberFormat="1" applyFont="1" applyFill="1" applyBorder="1" applyAlignment="1">
      <alignment horizontal="center"/>
    </xf>
    <xf numFmtId="166" fontId="16" fillId="6" borderId="9" xfId="0" applyNumberFormat="1" applyFont="1" applyFill="1" applyBorder="1" applyAlignment="1">
      <alignment horizontal="center"/>
    </xf>
    <xf numFmtId="0" fontId="16" fillId="6" borderId="75" xfId="0" applyFont="1" applyFill="1" applyBorder="1" applyAlignment="1"/>
    <xf numFmtId="4" fontId="5" fillId="6" borderId="30" xfId="0" applyNumberFormat="1" applyFont="1" applyFill="1" applyBorder="1" applyAlignment="1">
      <alignment horizontal="center"/>
    </xf>
    <xf numFmtId="4" fontId="5" fillId="6" borderId="72" xfId="0" applyNumberFormat="1" applyFont="1" applyFill="1" applyBorder="1" applyAlignment="1">
      <alignment horizontal="center"/>
    </xf>
    <xf numFmtId="166" fontId="5" fillId="6" borderId="43" xfId="0" applyNumberFormat="1" applyFont="1" applyFill="1" applyBorder="1" applyAlignment="1">
      <alignment horizontal="center"/>
    </xf>
    <xf numFmtId="166" fontId="5" fillId="6" borderId="2" xfId="0" applyNumberFormat="1" applyFont="1" applyFill="1" applyBorder="1" applyAlignment="1">
      <alignment horizontal="center"/>
    </xf>
    <xf numFmtId="4" fontId="8" fillId="6" borderId="61" xfId="0" applyNumberFormat="1" applyFont="1" applyFill="1" applyBorder="1" applyAlignment="1">
      <alignment wrapText="1"/>
    </xf>
    <xf numFmtId="4" fontId="16" fillId="6" borderId="28" xfId="0" applyNumberFormat="1" applyFont="1" applyFill="1" applyBorder="1" applyAlignment="1">
      <alignment horizontal="center"/>
    </xf>
    <xf numFmtId="4" fontId="16" fillId="6" borderId="14" xfId="0" applyNumberFormat="1" applyFont="1" applyFill="1" applyBorder="1" applyAlignment="1">
      <alignment horizontal="center"/>
    </xf>
    <xf numFmtId="166" fontId="16" fillId="6" borderId="49" xfId="0" applyNumberFormat="1" applyFont="1" applyFill="1" applyBorder="1" applyAlignment="1">
      <alignment horizontal="center"/>
    </xf>
    <xf numFmtId="166" fontId="16" fillId="6" borderId="38" xfId="0" applyNumberFormat="1" applyFont="1" applyFill="1" applyBorder="1" applyAlignment="1">
      <alignment horizontal="center"/>
    </xf>
    <xf numFmtId="4" fontId="17" fillId="6" borderId="102" xfId="0" applyNumberFormat="1" applyFont="1" applyFill="1" applyBorder="1" applyAlignment="1">
      <alignment horizontal="center"/>
    </xf>
    <xf numFmtId="166" fontId="17" fillId="6" borderId="44" xfId="0" applyNumberFormat="1" applyFont="1" applyFill="1" applyBorder="1" applyAlignment="1">
      <alignment horizontal="center"/>
    </xf>
    <xf numFmtId="166" fontId="17" fillId="6" borderId="3" xfId="0" applyNumberFormat="1" applyFont="1" applyFill="1" applyBorder="1" applyAlignment="1">
      <alignment horizontal="center"/>
    </xf>
    <xf numFmtId="166" fontId="17" fillId="6" borderId="45" xfId="0" applyNumberFormat="1" applyFont="1" applyFill="1" applyBorder="1" applyAlignment="1">
      <alignment horizontal="center"/>
    </xf>
    <xf numFmtId="166" fontId="17" fillId="6" borderId="4" xfId="0" applyNumberFormat="1" applyFont="1" applyFill="1" applyBorder="1" applyAlignment="1">
      <alignment horizontal="center"/>
    </xf>
    <xf numFmtId="4" fontId="17" fillId="6" borderId="125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  <xf numFmtId="4" fontId="17" fillId="6" borderId="35" xfId="0" applyNumberFormat="1" applyFont="1" applyFill="1" applyBorder="1" applyAlignment="1">
      <alignment horizontal="center"/>
    </xf>
    <xf numFmtId="4" fontId="17" fillId="6" borderId="13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166" fontId="17" fillId="6" borderId="48" xfId="0" applyNumberFormat="1" applyFont="1" applyFill="1" applyBorder="1" applyAlignment="1">
      <alignment horizontal="center"/>
    </xf>
    <xf numFmtId="166" fontId="17" fillId="6" borderId="5" xfId="0" applyNumberFormat="1" applyFont="1" applyFill="1" applyBorder="1" applyAlignment="1">
      <alignment horizontal="center"/>
    </xf>
    <xf numFmtId="4" fontId="16" fillId="6" borderId="27" xfId="0" applyNumberFormat="1" applyFont="1" applyFill="1" applyBorder="1" applyAlignment="1">
      <alignment horizontal="center"/>
    </xf>
    <xf numFmtId="4" fontId="16" fillId="6" borderId="52" xfId="0" applyNumberFormat="1" applyFont="1" applyFill="1" applyBorder="1" applyAlignment="1">
      <alignment horizontal="center"/>
    </xf>
    <xf numFmtId="166" fontId="16" fillId="6" borderId="89" xfId="0" applyNumberFormat="1" applyFont="1" applyFill="1" applyBorder="1" applyAlignment="1">
      <alignment horizontal="center"/>
    </xf>
    <xf numFmtId="166" fontId="16" fillId="6" borderId="63" xfId="0" applyNumberFormat="1" applyFont="1" applyFill="1" applyBorder="1" applyAlignment="1">
      <alignment horizontal="center"/>
    </xf>
    <xf numFmtId="4" fontId="17" fillId="6" borderId="80" xfId="0" applyNumberFormat="1" applyFont="1" applyFill="1" applyBorder="1" applyAlignment="1">
      <alignment wrapText="1"/>
    </xf>
    <xf numFmtId="4" fontId="17" fillId="6" borderId="104" xfId="0" applyNumberFormat="1" applyFont="1" applyFill="1" applyBorder="1" applyAlignment="1">
      <alignment horizontal="center"/>
    </xf>
    <xf numFmtId="4" fontId="17" fillId="6" borderId="101" xfId="0" applyNumberFormat="1" applyFont="1" applyFill="1" applyBorder="1" applyAlignment="1">
      <alignment horizontal="center"/>
    </xf>
    <xf numFmtId="4" fontId="24" fillId="6" borderId="54" xfId="0" applyNumberFormat="1" applyFont="1" applyFill="1" applyBorder="1" applyAlignment="1">
      <alignment horizontal="center"/>
    </xf>
    <xf numFmtId="4" fontId="24" fillId="6" borderId="114" xfId="0" applyNumberFormat="1" applyFont="1" applyFill="1" applyBorder="1" applyAlignment="1">
      <alignment horizontal="center"/>
    </xf>
    <xf numFmtId="4" fontId="24" fillId="6" borderId="109" xfId="0" applyNumberFormat="1" applyFont="1" applyFill="1" applyBorder="1" applyAlignment="1">
      <alignment horizontal="center"/>
    </xf>
    <xf numFmtId="4" fontId="24" fillId="6" borderId="40" xfId="0" applyNumberFormat="1" applyFont="1" applyFill="1" applyBorder="1" applyAlignment="1">
      <alignment horizontal="center"/>
    </xf>
    <xf numFmtId="4" fontId="24" fillId="6" borderId="103" xfId="0" applyNumberFormat="1" applyFont="1" applyFill="1" applyBorder="1" applyAlignment="1">
      <alignment horizontal="center"/>
    </xf>
    <xf numFmtId="4" fontId="24" fillId="6" borderId="5" xfId="0" applyNumberFormat="1" applyFont="1" applyFill="1" applyBorder="1" applyAlignment="1">
      <alignment horizontal="center"/>
    </xf>
    <xf numFmtId="4" fontId="8" fillId="6" borderId="10" xfId="0" applyNumberFormat="1" applyFont="1" applyFill="1" applyBorder="1" applyAlignment="1">
      <alignment wrapText="1"/>
    </xf>
    <xf numFmtId="4" fontId="24" fillId="6" borderId="41" xfId="0" applyNumberFormat="1" applyFont="1" applyFill="1" applyBorder="1" applyAlignment="1">
      <alignment horizontal="center"/>
    </xf>
    <xf numFmtId="4" fontId="24" fillId="6" borderId="25" xfId="0" applyNumberFormat="1" applyFont="1" applyFill="1" applyBorder="1" applyAlignment="1">
      <alignment horizontal="center"/>
    </xf>
    <xf numFmtId="4" fontId="24" fillId="6" borderId="15" xfId="0" applyNumberFormat="1" applyFont="1" applyFill="1" applyBorder="1" applyAlignment="1">
      <alignment horizontal="center"/>
    </xf>
    <xf numFmtId="4" fontId="24" fillId="6" borderId="13" xfId="0" applyNumberFormat="1" applyFont="1" applyFill="1" applyBorder="1" applyAlignment="1">
      <alignment horizontal="center"/>
    </xf>
    <xf numFmtId="4" fontId="24" fillId="6" borderId="118" xfId="0" applyNumberFormat="1" applyFont="1" applyFill="1" applyBorder="1" applyAlignment="1">
      <alignment horizontal="center"/>
    </xf>
    <xf numFmtId="4" fontId="8" fillId="6" borderId="61" xfId="0" applyNumberFormat="1" applyFont="1" applyFill="1" applyBorder="1" applyAlignment="1">
      <alignment horizontal="center" wrapText="1"/>
    </xf>
    <xf numFmtId="166" fontId="17" fillId="6" borderId="46" xfId="0" applyNumberFormat="1" applyFont="1" applyFill="1" applyBorder="1" applyAlignment="1">
      <alignment horizontal="center"/>
    </xf>
    <xf numFmtId="166" fontId="17" fillId="6" borderId="6" xfId="0" applyNumberFormat="1" applyFont="1" applyFill="1" applyBorder="1" applyAlignment="1">
      <alignment horizontal="center"/>
    </xf>
    <xf numFmtId="4" fontId="24" fillId="6" borderId="73" xfId="0" applyNumberFormat="1" applyFont="1" applyFill="1" applyBorder="1" applyAlignment="1">
      <alignment horizontal="center"/>
    </xf>
    <xf numFmtId="4" fontId="24" fillId="6" borderId="37" xfId="0" applyNumberFormat="1" applyFont="1" applyFill="1" applyBorder="1" applyAlignment="1">
      <alignment horizontal="center"/>
    </xf>
    <xf numFmtId="166" fontId="17" fillId="6" borderId="112" xfId="0" applyNumberFormat="1" applyFont="1" applyFill="1" applyBorder="1" applyAlignment="1">
      <alignment horizontal="center"/>
    </xf>
    <xf numFmtId="166" fontId="17" fillId="6" borderId="113" xfId="0" applyNumberFormat="1" applyFont="1" applyFill="1" applyBorder="1" applyAlignment="1">
      <alignment horizontal="center"/>
    </xf>
    <xf numFmtId="4" fontId="8" fillId="6" borderId="10" xfId="0" applyNumberFormat="1" applyFont="1" applyFill="1" applyBorder="1" applyAlignment="1">
      <alignment horizontal="center" wrapText="1"/>
    </xf>
    <xf numFmtId="4" fontId="8" fillId="6" borderId="61" xfId="0" applyNumberFormat="1" applyFont="1" applyFill="1" applyBorder="1" applyAlignment="1">
      <alignment horizontal="center" vertical="center" wrapText="1"/>
    </xf>
    <xf numFmtId="4" fontId="8" fillId="6" borderId="28" xfId="0" applyNumberFormat="1" applyFont="1" applyFill="1" applyBorder="1" applyAlignment="1">
      <alignment horizontal="center" vertical="center" wrapText="1"/>
    </xf>
    <xf numFmtId="4" fontId="8" fillId="6" borderId="38" xfId="0" applyNumberFormat="1" applyFont="1" applyFill="1" applyBorder="1" applyAlignment="1">
      <alignment horizontal="center" vertical="center" wrapText="1"/>
    </xf>
    <xf numFmtId="4" fontId="24" fillId="6" borderId="108" xfId="0" applyNumberFormat="1" applyFont="1" applyFill="1" applyBorder="1" applyAlignment="1">
      <alignment horizontal="center"/>
    </xf>
    <xf numFmtId="4" fontId="24" fillId="6" borderId="107" xfId="0" applyNumberFormat="1" applyFont="1" applyFill="1" applyBorder="1" applyAlignment="1">
      <alignment horizontal="center"/>
    </xf>
    <xf numFmtId="166" fontId="17" fillId="6" borderId="53" xfId="0" applyNumberFormat="1" applyFont="1" applyFill="1" applyBorder="1" applyAlignment="1">
      <alignment horizontal="center"/>
    </xf>
    <xf numFmtId="166" fontId="17" fillId="6" borderId="54" xfId="0" applyNumberFormat="1" applyFont="1" applyFill="1" applyBorder="1" applyAlignment="1">
      <alignment horizontal="center"/>
    </xf>
    <xf numFmtId="4" fontId="16" fillId="6" borderId="8" xfId="0" applyNumberFormat="1" applyFont="1" applyFill="1" applyBorder="1" applyAlignment="1">
      <alignment horizontal="center"/>
    </xf>
    <xf numFmtId="4" fontId="16" fillId="6" borderId="1" xfId="0" applyNumberFormat="1" applyFont="1" applyFill="1" applyBorder="1" applyAlignment="1">
      <alignment horizontal="center"/>
    </xf>
    <xf numFmtId="166" fontId="16" fillId="6" borderId="39" xfId="0" applyNumberFormat="1" applyFont="1" applyFill="1" applyBorder="1" applyAlignment="1">
      <alignment horizontal="center"/>
    </xf>
    <xf numFmtId="166" fontId="16" fillId="6" borderId="35" xfId="0" applyNumberFormat="1" applyFont="1" applyFill="1" applyBorder="1" applyAlignment="1">
      <alignment horizontal="center"/>
    </xf>
    <xf numFmtId="4" fontId="24" fillId="6" borderId="106" xfId="0" applyNumberFormat="1" applyFont="1" applyFill="1" applyBorder="1" applyAlignment="1">
      <alignment horizontal="center"/>
    </xf>
    <xf numFmtId="166" fontId="17" fillId="6" borderId="47" xfId="0" applyNumberFormat="1" applyFont="1" applyFill="1" applyBorder="1" applyAlignment="1">
      <alignment horizontal="center"/>
    </xf>
    <xf numFmtId="166" fontId="17" fillId="6" borderId="7" xfId="0" applyNumberFormat="1" applyFont="1" applyFill="1" applyBorder="1" applyAlignment="1">
      <alignment horizontal="center"/>
    </xf>
    <xf numFmtId="4" fontId="24" fillId="6" borderId="130" xfId="0" applyNumberFormat="1" applyFont="1" applyFill="1" applyBorder="1" applyAlignment="1">
      <alignment horizontal="center"/>
    </xf>
    <xf numFmtId="4" fontId="24" fillId="6" borderId="131" xfId="0" applyNumberFormat="1" applyFont="1" applyFill="1" applyBorder="1" applyAlignment="1">
      <alignment horizontal="center"/>
    </xf>
    <xf numFmtId="166" fontId="17" fillId="6" borderId="132" xfId="0" applyNumberFormat="1" applyFont="1" applyFill="1" applyBorder="1" applyAlignment="1">
      <alignment horizontal="center"/>
    </xf>
    <xf numFmtId="166" fontId="17" fillId="6" borderId="115" xfId="0" applyNumberFormat="1" applyFont="1" applyFill="1" applyBorder="1" applyAlignment="1">
      <alignment horizontal="center"/>
    </xf>
    <xf numFmtId="166" fontId="17" fillId="6" borderId="116" xfId="0" applyNumberFormat="1" applyFont="1" applyFill="1" applyBorder="1" applyAlignment="1">
      <alignment horizontal="center"/>
    </xf>
    <xf numFmtId="4" fontId="8" fillId="6" borderId="16" xfId="0" applyNumberFormat="1" applyFont="1" applyFill="1" applyBorder="1" applyAlignment="1">
      <alignment horizontal="center"/>
    </xf>
    <xf numFmtId="4" fontId="8" fillId="6" borderId="42" xfId="0" applyNumberFormat="1" applyFont="1" applyFill="1" applyBorder="1" applyAlignment="1">
      <alignment horizontal="center"/>
    </xf>
    <xf numFmtId="4" fontId="8" fillId="6" borderId="9" xfId="0" applyNumberFormat="1" applyFont="1" applyFill="1" applyBorder="1" applyAlignment="1">
      <alignment horizontal="center"/>
    </xf>
    <xf numFmtId="166" fontId="5" fillId="6" borderId="42" xfId="0" applyNumberFormat="1" applyFont="1" applyFill="1" applyBorder="1" applyAlignment="1">
      <alignment horizontal="center"/>
    </xf>
    <xf numFmtId="166" fontId="5" fillId="6" borderId="9" xfId="0" applyNumberFormat="1" applyFont="1" applyFill="1" applyBorder="1" applyAlignment="1">
      <alignment horizontal="center"/>
    </xf>
    <xf numFmtId="4" fontId="5" fillId="6" borderId="27" xfId="0" applyNumberFormat="1" applyFont="1" applyFill="1" applyBorder="1" applyAlignment="1">
      <alignment horizontal="center"/>
    </xf>
    <xf numFmtId="4" fontId="5" fillId="6" borderId="52" xfId="0" applyNumberFormat="1" applyFont="1" applyFill="1" applyBorder="1" applyAlignment="1">
      <alignment horizontal="center"/>
    </xf>
    <xf numFmtId="166" fontId="5" fillId="6" borderId="89" xfId="0" applyNumberFormat="1" applyFont="1" applyFill="1" applyBorder="1" applyAlignment="1">
      <alignment horizontal="center"/>
    </xf>
    <xf numFmtId="166" fontId="5" fillId="6" borderId="63" xfId="0" applyNumberFormat="1" applyFont="1" applyFill="1" applyBorder="1" applyAlignment="1">
      <alignment horizontal="center"/>
    </xf>
    <xf numFmtId="4" fontId="16" fillId="6" borderId="24" xfId="0" applyNumberFormat="1" applyFont="1" applyFill="1" applyBorder="1" applyAlignment="1">
      <alignment horizontal="center"/>
    </xf>
    <xf numFmtId="4" fontId="16" fillId="6" borderId="93" xfId="0" applyNumberFormat="1" applyFont="1" applyFill="1" applyBorder="1" applyAlignment="1">
      <alignment horizontal="center"/>
    </xf>
    <xf numFmtId="166" fontId="16" fillId="6" borderId="98" xfId="0" applyNumberFormat="1" applyFont="1" applyFill="1" applyBorder="1" applyAlignment="1">
      <alignment horizontal="center"/>
    </xf>
    <xf numFmtId="166" fontId="16" fillId="6" borderId="99" xfId="0" applyNumberFormat="1" applyFont="1" applyFill="1" applyBorder="1" applyAlignment="1">
      <alignment horizontal="center"/>
    </xf>
    <xf numFmtId="4" fontId="5" fillId="6" borderId="25" xfId="0" applyNumberFormat="1" applyFont="1" applyFill="1" applyBorder="1" applyAlignment="1">
      <alignment horizontal="center"/>
    </xf>
    <xf numFmtId="4" fontId="5" fillId="6" borderId="41" xfId="0" applyNumberFormat="1" applyFont="1" applyFill="1" applyBorder="1" applyAlignment="1">
      <alignment horizontal="center"/>
    </xf>
    <xf numFmtId="166" fontId="5" fillId="6" borderId="46" xfId="0" applyNumberFormat="1" applyFont="1" applyFill="1" applyBorder="1" applyAlignment="1">
      <alignment horizontal="center"/>
    </xf>
    <xf numFmtId="166" fontId="5" fillId="6" borderId="6" xfId="0" applyNumberFormat="1" applyFont="1" applyFill="1" applyBorder="1" applyAlignment="1">
      <alignment horizontal="center"/>
    </xf>
    <xf numFmtId="4" fontId="17" fillId="6" borderId="25" xfId="0" applyNumberFormat="1" applyFont="1" applyFill="1" applyBorder="1" applyAlignment="1">
      <alignment horizontal="center"/>
    </xf>
    <xf numFmtId="4" fontId="17" fillId="6" borderId="94" xfId="0" applyNumberFormat="1" applyFont="1" applyFill="1" applyBorder="1" applyAlignment="1">
      <alignment horizontal="center"/>
    </xf>
    <xf numFmtId="4" fontId="17" fillId="6" borderId="95" xfId="0" applyNumberFormat="1" applyFont="1" applyFill="1" applyBorder="1" applyAlignment="1">
      <alignment horizontal="center"/>
    </xf>
    <xf numFmtId="166" fontId="5" fillId="6" borderId="96" xfId="0" applyNumberFormat="1" applyFont="1" applyFill="1" applyBorder="1" applyAlignment="1">
      <alignment horizontal="center"/>
    </xf>
    <xf numFmtId="166" fontId="5" fillId="6" borderId="97" xfId="0" applyNumberFormat="1" applyFont="1" applyFill="1" applyBorder="1" applyAlignment="1">
      <alignment horizontal="center"/>
    </xf>
    <xf numFmtId="4" fontId="16" fillId="6" borderId="32" xfId="0" applyNumberFormat="1" applyFont="1" applyFill="1" applyBorder="1" applyAlignment="1">
      <alignment horizontal="center"/>
    </xf>
    <xf numFmtId="4" fontId="16" fillId="6" borderId="31" xfId="0" applyNumberFormat="1" applyFont="1" applyFill="1" applyBorder="1" applyAlignment="1">
      <alignment horizontal="center"/>
    </xf>
    <xf numFmtId="166" fontId="16" fillId="6" borderId="85" xfId="0" applyNumberFormat="1" applyFont="1" applyFill="1" applyBorder="1" applyAlignment="1">
      <alignment horizontal="center"/>
    </xf>
    <xf numFmtId="166" fontId="16" fillId="6" borderId="23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vertical="center" wrapText="1"/>
    </xf>
    <xf numFmtId="164" fontId="18" fillId="6" borderId="57" xfId="0" applyNumberFormat="1" applyFont="1" applyFill="1" applyBorder="1" applyAlignment="1" applyProtection="1">
      <alignment horizontal="center"/>
    </xf>
    <xf numFmtId="0" fontId="2" fillId="6" borderId="13" xfId="0" applyFont="1" applyFill="1" applyBorder="1"/>
    <xf numFmtId="166" fontId="17" fillId="6" borderId="12" xfId="0" applyNumberFormat="1" applyFont="1" applyFill="1" applyBorder="1" applyAlignment="1">
      <alignment horizontal="center"/>
    </xf>
    <xf numFmtId="166" fontId="17" fillId="6" borderId="11" xfId="0" applyNumberFormat="1" applyFont="1" applyFill="1" applyBorder="1" applyAlignment="1">
      <alignment horizontal="center"/>
    </xf>
    <xf numFmtId="0" fontId="23" fillId="3" borderId="27" xfId="0" applyFont="1" applyFill="1" applyBorder="1" applyAlignment="1">
      <alignment vertical="center" wrapText="1"/>
    </xf>
    <xf numFmtId="164" fontId="37" fillId="3" borderId="78" xfId="0" applyNumberFormat="1" applyFont="1" applyFill="1" applyBorder="1" applyAlignment="1" applyProtection="1">
      <alignment horizontal="center"/>
    </xf>
    <xf numFmtId="4" fontId="37" fillId="3" borderId="10" xfId="0" applyNumberFormat="1" applyFont="1" applyFill="1" applyBorder="1" applyAlignment="1" applyProtection="1">
      <alignment horizontal="center"/>
    </xf>
    <xf numFmtId="166" fontId="16" fillId="3" borderId="89" xfId="0" applyNumberFormat="1" applyFont="1" applyFill="1" applyBorder="1" applyAlignment="1">
      <alignment horizontal="center"/>
    </xf>
    <xf numFmtId="166" fontId="16" fillId="3" borderId="63" xfId="0" applyNumberFormat="1" applyFont="1" applyFill="1" applyBorder="1" applyAlignment="1">
      <alignment horizontal="center"/>
    </xf>
    <xf numFmtId="4" fontId="24" fillId="6" borderId="6" xfId="0" applyNumberFormat="1" applyFont="1" applyFill="1" applyBorder="1" applyAlignment="1">
      <alignment horizontal="center"/>
    </xf>
    <xf numFmtId="4" fontId="37" fillId="6" borderId="109" xfId="0" applyNumberFormat="1" applyFont="1" applyFill="1" applyBorder="1" applyAlignment="1" applyProtection="1">
      <alignment horizontal="center"/>
    </xf>
    <xf numFmtId="4" fontId="10" fillId="6" borderId="1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left" wrapText="1"/>
    </xf>
    <xf numFmtId="0" fontId="45" fillId="0" borderId="141" xfId="0" applyFont="1" applyBorder="1" applyAlignment="1">
      <alignment horizontal="center" vertical="top" wrapText="1"/>
    </xf>
    <xf numFmtId="0" fontId="0" fillId="0" borderId="140" xfId="0" applyBorder="1" applyAlignment="1">
      <alignment vertical="top" wrapText="1"/>
    </xf>
    <xf numFmtId="0" fontId="45" fillId="0" borderId="140" xfId="0" applyFont="1" applyBorder="1" applyAlignment="1">
      <alignment horizontal="center" vertical="top" wrapText="1"/>
    </xf>
    <xf numFmtId="0" fontId="45" fillId="0" borderId="139" xfId="0" applyFont="1" applyBorder="1" applyAlignment="1">
      <alignment horizontal="center" vertical="top" wrapText="1"/>
    </xf>
    <xf numFmtId="0" fontId="45" fillId="0" borderId="141" xfId="0" applyFont="1" applyBorder="1" applyAlignment="1">
      <alignment vertical="top" wrapText="1"/>
    </xf>
    <xf numFmtId="0" fontId="45" fillId="0" borderId="139" xfId="0" applyFont="1" applyBorder="1" applyAlignment="1">
      <alignment horizontal="center" vertical="top" wrapText="1"/>
    </xf>
    <xf numFmtId="0" fontId="45" fillId="0" borderId="140" xfId="0" applyFont="1" applyBorder="1" applyAlignment="1">
      <alignment horizontal="center" vertical="top" wrapText="1"/>
    </xf>
    <xf numFmtId="0" fontId="45" fillId="0" borderId="141" xfId="0" applyFont="1" applyBorder="1" applyAlignment="1">
      <alignment horizontal="center" vertical="top" wrapText="1"/>
    </xf>
    <xf numFmtId="0" fontId="45" fillId="0" borderId="100" xfId="0" applyFont="1" applyBorder="1" applyAlignment="1">
      <alignment horizontal="center" vertical="top" wrapText="1"/>
    </xf>
    <xf numFmtId="0" fontId="45" fillId="0" borderId="100" xfId="0" applyFont="1" applyBorder="1" applyAlignment="1">
      <alignment vertical="top" wrapText="1"/>
    </xf>
    <xf numFmtId="0" fontId="45" fillId="0" borderId="140" xfId="0" applyFont="1" applyBorder="1" applyAlignment="1">
      <alignment vertical="top" wrapText="1"/>
    </xf>
    <xf numFmtId="0" fontId="45" fillId="0" borderId="136" xfId="0" applyFont="1" applyBorder="1" applyAlignment="1">
      <alignment horizontal="justify" vertical="top" wrapText="1"/>
    </xf>
    <xf numFmtId="0" fontId="45" fillId="0" borderId="76" xfId="0" applyFont="1" applyBorder="1" applyAlignment="1">
      <alignment vertical="top" wrapText="1"/>
    </xf>
    <xf numFmtId="0" fontId="39" fillId="0" borderId="100" xfId="0" applyFont="1" applyBorder="1" applyAlignment="1">
      <alignment vertical="top" wrapText="1"/>
    </xf>
    <xf numFmtId="0" fontId="39" fillId="0" borderId="141" xfId="0" applyFont="1" applyBorder="1" applyAlignment="1">
      <alignment vertical="top" wrapText="1"/>
    </xf>
    <xf numFmtId="0" fontId="45" fillId="0" borderId="139" xfId="0" applyFont="1" applyBorder="1" applyAlignment="1">
      <alignment vertical="top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47" fillId="0" borderId="0" xfId="1" applyAlignment="1" applyProtection="1">
      <alignment horizontal="center"/>
    </xf>
    <xf numFmtId="0" fontId="39" fillId="0" borderId="0" xfId="0" applyFont="1" applyAlignment="1">
      <alignment horizontal="justify"/>
    </xf>
    <xf numFmtId="0" fontId="39" fillId="0" borderId="141" xfId="0" applyFont="1" applyBorder="1" applyAlignment="1">
      <alignment horizontal="center" vertical="top" wrapText="1"/>
    </xf>
    <xf numFmtId="0" fontId="39" fillId="0" borderId="140" xfId="0" applyFont="1" applyBorder="1" applyAlignment="1">
      <alignment horizontal="center" vertical="top" wrapText="1"/>
    </xf>
    <xf numFmtId="0" fontId="39" fillId="0" borderId="139" xfId="0" applyFont="1" applyBorder="1" applyAlignment="1">
      <alignment horizontal="center" vertical="top" wrapText="1"/>
    </xf>
    <xf numFmtId="0" fontId="39" fillId="0" borderId="139" xfId="0" applyFont="1" applyBorder="1" applyAlignment="1">
      <alignment horizontal="center" vertical="top" wrapText="1"/>
    </xf>
    <xf numFmtId="0" fontId="39" fillId="0" borderId="141" xfId="0" applyFont="1" applyBorder="1" applyAlignment="1">
      <alignment horizontal="center" vertical="top" wrapText="1"/>
    </xf>
    <xf numFmtId="0" fontId="39" fillId="0" borderId="140" xfId="0" applyFont="1" applyBorder="1" applyAlignment="1">
      <alignment horizontal="center" vertical="top" wrapText="1"/>
    </xf>
    <xf numFmtId="0" fontId="52" fillId="0" borderId="139" xfId="0" applyFont="1" applyBorder="1" applyAlignment="1">
      <alignment vertical="top" wrapText="1"/>
    </xf>
    <xf numFmtId="0" fontId="52" fillId="0" borderId="140" xfId="0" applyFont="1" applyBorder="1" applyAlignment="1">
      <alignment vertical="top" wrapText="1"/>
    </xf>
    <xf numFmtId="0" fontId="39" fillId="0" borderId="136" xfId="0" applyFont="1" applyBorder="1" applyAlignment="1">
      <alignment horizontal="center" vertical="top" wrapText="1"/>
    </xf>
    <xf numFmtId="0" fontId="39" fillId="0" borderId="76" xfId="0" applyFont="1" applyBorder="1" applyAlignment="1">
      <alignment horizontal="center" vertical="top" wrapText="1"/>
    </xf>
    <xf numFmtId="0" fontId="53" fillId="0" borderId="139" xfId="0" applyFont="1" applyBorder="1" applyAlignment="1">
      <alignment horizontal="center" vertical="top" wrapText="1"/>
    </xf>
    <xf numFmtId="0" fontId="53" fillId="0" borderId="140" xfId="0" applyFont="1" applyBorder="1" applyAlignment="1">
      <alignment horizontal="center" vertical="top" wrapText="1"/>
    </xf>
    <xf numFmtId="0" fontId="51" fillId="0" borderId="0" xfId="0" applyFont="1" applyAlignment="1">
      <alignment horizontal="justify"/>
    </xf>
    <xf numFmtId="0" fontId="48" fillId="0" borderId="139" xfId="0" applyFont="1" applyBorder="1" applyAlignment="1">
      <alignment vertical="top" wrapText="1"/>
    </xf>
    <xf numFmtId="0" fontId="53" fillId="0" borderId="0" xfId="0" applyFont="1" applyAlignment="1">
      <alignment horizontal="justify"/>
    </xf>
    <xf numFmtId="0" fontId="0" fillId="0" borderId="141" xfId="0" applyBorder="1" applyAlignment="1">
      <alignment vertical="top" wrapText="1"/>
    </xf>
    <xf numFmtId="0" fontId="45" fillId="0" borderId="0" xfId="0" applyFont="1" applyAlignment="1">
      <alignment horizontal="justify"/>
    </xf>
    <xf numFmtId="0" fontId="59" fillId="0" borderId="140" xfId="0" applyFont="1" applyBorder="1" applyAlignment="1">
      <alignment vertical="top" wrapText="1"/>
    </xf>
    <xf numFmtId="0" fontId="61" fillId="0" borderId="140" xfId="0" applyFont="1" applyBorder="1" applyAlignment="1">
      <alignment vertical="top" wrapText="1"/>
    </xf>
    <xf numFmtId="0" fontId="45" fillId="0" borderId="139" xfId="0" applyFont="1" applyBorder="1" applyAlignment="1">
      <alignment horizontal="justify" vertical="top" wrapText="1"/>
    </xf>
    <xf numFmtId="0" fontId="40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39" fillId="0" borderId="140" xfId="0" applyFont="1" applyBorder="1" applyAlignment="1">
      <alignment vertical="top" wrapText="1"/>
    </xf>
    <xf numFmtId="0" fontId="0" fillId="0" borderId="0" xfId="0" applyAlignment="1"/>
    <xf numFmtId="0" fontId="39" fillId="0" borderId="0" xfId="0" applyFont="1" applyAlignment="1">
      <alignment horizontal="justify"/>
    </xf>
    <xf numFmtId="0" fontId="66" fillId="0" borderId="0" xfId="0" applyFont="1"/>
    <xf numFmtId="0" fontId="27" fillId="0" borderId="0" xfId="0" applyFont="1"/>
    <xf numFmtId="0" fontId="69" fillId="0" borderId="0" xfId="0" applyFont="1"/>
    <xf numFmtId="0" fontId="53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left" indent="2"/>
    </xf>
    <xf numFmtId="0" fontId="71" fillId="0" borderId="0" xfId="0" applyFont="1" applyAlignment="1">
      <alignment horizontal="justify"/>
    </xf>
    <xf numFmtId="0" fontId="38" fillId="0" borderId="142" xfId="0" applyFont="1" applyBorder="1" applyAlignment="1">
      <alignment horizontal="center" vertical="top" wrapText="1"/>
    </xf>
    <xf numFmtId="0" fontId="38" fillId="0" borderId="144" xfId="0" applyFont="1" applyBorder="1" applyAlignment="1">
      <alignment horizontal="center" vertical="top" wrapText="1"/>
    </xf>
    <xf numFmtId="4" fontId="25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4" fillId="8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justify"/>
    </xf>
    <xf numFmtId="0" fontId="0" fillId="0" borderId="0" xfId="0" applyAlignment="1"/>
    <xf numFmtId="0" fontId="39" fillId="0" borderId="0" xfId="0" applyFont="1" applyAlignment="1">
      <alignment horizontal="center"/>
    </xf>
    <xf numFmtId="0" fontId="45" fillId="0" borderId="139" xfId="0" applyFont="1" applyBorder="1" applyAlignment="1">
      <alignment vertical="top" wrapText="1"/>
    </xf>
    <xf numFmtId="0" fontId="53" fillId="0" borderId="0" xfId="0" applyFont="1" applyAlignment="1">
      <alignment horizontal="center"/>
    </xf>
    <xf numFmtId="0" fontId="39" fillId="0" borderId="76" xfId="0" applyFont="1" applyBorder="1" applyAlignment="1">
      <alignment horizontal="center" vertical="top" wrapText="1"/>
    </xf>
    <xf numFmtId="0" fontId="39" fillId="0" borderId="139" xfId="0" applyFont="1" applyBorder="1" applyAlignment="1">
      <alignment horizontal="center" vertical="top" wrapText="1"/>
    </xf>
    <xf numFmtId="0" fontId="39" fillId="0" borderId="141" xfId="0" applyFont="1" applyBorder="1" applyAlignment="1">
      <alignment horizontal="center" vertical="top" wrapText="1"/>
    </xf>
    <xf numFmtId="0" fontId="39" fillId="0" borderId="140" xfId="0" applyFont="1" applyBorder="1" applyAlignment="1">
      <alignment horizontal="center" vertical="top" wrapText="1"/>
    </xf>
    <xf numFmtId="0" fontId="45" fillId="0" borderId="139" xfId="0" applyFont="1" applyBorder="1" applyAlignment="1">
      <alignment horizontal="center" vertical="top" wrapText="1"/>
    </xf>
    <xf numFmtId="0" fontId="45" fillId="0" borderId="100" xfId="0" applyFont="1" applyBorder="1" applyAlignment="1">
      <alignment horizontal="center" vertical="top" wrapText="1"/>
    </xf>
    <xf numFmtId="0" fontId="45" fillId="0" borderId="141" xfId="0" applyFont="1" applyBorder="1" applyAlignment="1">
      <alignment horizontal="center" vertical="top" wrapText="1"/>
    </xf>
    <xf numFmtId="0" fontId="45" fillId="0" borderId="140" xfId="0" applyFont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left" wrapText="1"/>
    </xf>
    <xf numFmtId="0" fontId="2" fillId="4" borderId="2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10" fillId="6" borderId="5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/>
    </xf>
    <xf numFmtId="0" fontId="38" fillId="0" borderId="143" xfId="0" applyFont="1" applyBorder="1" applyAlignment="1">
      <alignment horizontal="center" vertical="top" wrapText="1"/>
    </xf>
    <xf numFmtId="0" fontId="38" fillId="0" borderId="143" xfId="0" applyFont="1" applyBorder="1" applyAlignment="1">
      <alignment horizontal="left" vertical="top" wrapText="1" indent="1"/>
    </xf>
    <xf numFmtId="0" fontId="72" fillId="0" borderId="0" xfId="0" applyFont="1" applyAlignment="1">
      <alignment vertical="center"/>
    </xf>
    <xf numFmtId="0" fontId="0" fillId="0" borderId="0" xfId="0" applyAlignment="1">
      <alignment horizontal="justify"/>
    </xf>
    <xf numFmtId="0" fontId="61" fillId="0" borderId="137" xfId="0" applyFont="1" applyBorder="1" applyAlignment="1">
      <alignment horizontal="center" vertical="top" wrapText="1"/>
    </xf>
    <xf numFmtId="0" fontId="61" fillId="0" borderId="141" xfId="0" applyFont="1" applyBorder="1" applyAlignment="1">
      <alignment horizontal="center" vertical="top" wrapText="1"/>
    </xf>
    <xf numFmtId="0" fontId="61" fillId="0" borderId="140" xfId="0" applyFont="1" applyBorder="1" applyAlignment="1">
      <alignment horizontal="center" vertical="top" wrapText="1"/>
    </xf>
    <xf numFmtId="0" fontId="61" fillId="0" borderId="139" xfId="0" applyFont="1" applyBorder="1" applyAlignment="1">
      <alignment horizontal="center" vertical="top" wrapText="1"/>
    </xf>
    <xf numFmtId="0" fontId="74" fillId="0" borderId="140" xfId="0" applyFont="1" applyBorder="1" applyAlignment="1">
      <alignment vertical="top" wrapText="1"/>
    </xf>
    <xf numFmtId="0" fontId="75" fillId="0" borderId="0" xfId="0" applyFont="1" applyAlignment="1">
      <alignment horizontal="justify"/>
    </xf>
    <xf numFmtId="0" fontId="61" fillId="0" borderId="138" xfId="0" applyFont="1" applyBorder="1" applyAlignment="1">
      <alignment horizontal="center" vertical="top" wrapText="1"/>
    </xf>
    <xf numFmtId="0" fontId="0" fillId="0" borderId="138" xfId="0" applyBorder="1" applyAlignment="1">
      <alignment vertical="top" wrapText="1"/>
    </xf>
    <xf numFmtId="0" fontId="0" fillId="0" borderId="139" xfId="0" applyBorder="1" applyAlignment="1">
      <alignment vertical="top" wrapText="1"/>
    </xf>
    <xf numFmtId="0" fontId="77" fillId="0" borderId="140" xfId="0" applyFont="1" applyBorder="1" applyAlignment="1">
      <alignment vertical="top" wrapText="1"/>
    </xf>
    <xf numFmtId="3" fontId="45" fillId="0" borderId="140" xfId="0" applyNumberFormat="1" applyFont="1" applyBorder="1" applyAlignment="1">
      <alignment vertical="top" wrapText="1"/>
    </xf>
    <xf numFmtId="0" fontId="61" fillId="0" borderId="100" xfId="0" applyFont="1" applyBorder="1" applyAlignment="1">
      <alignment horizontal="center" vertical="top" wrapText="1"/>
    </xf>
    <xf numFmtId="0" fontId="0" fillId="18" borderId="0" xfId="0" applyFill="1"/>
    <xf numFmtId="0" fontId="61" fillId="0" borderId="70" xfId="0" applyFont="1" applyBorder="1" applyAlignment="1">
      <alignment vertical="top" wrapText="1"/>
    </xf>
    <xf numFmtId="0" fontId="74" fillId="0" borderId="70" xfId="0" applyFont="1" applyBorder="1" applyAlignment="1">
      <alignment vertical="top" wrapText="1"/>
    </xf>
    <xf numFmtId="164" fontId="18" fillId="6" borderId="111" xfId="0" applyNumberFormat="1" applyFont="1" applyFill="1" applyBorder="1" applyAlignment="1" applyProtection="1">
      <alignment horizontal="center"/>
    </xf>
    <xf numFmtId="0" fontId="17" fillId="6" borderId="37" xfId="0" applyFont="1" applyFill="1" applyBorder="1" applyAlignment="1">
      <alignment horizontal="left" vertical="center" wrapText="1"/>
    </xf>
    <xf numFmtId="0" fontId="5" fillId="6" borderId="27" xfId="0" applyFont="1" applyFill="1" applyBorder="1"/>
    <xf numFmtId="164" fontId="18" fillId="6" borderId="147" xfId="0" applyNumberFormat="1" applyFont="1" applyFill="1" applyBorder="1" applyAlignment="1" applyProtection="1">
      <alignment horizontal="center"/>
    </xf>
    <xf numFmtId="0" fontId="5" fillId="6" borderId="95" xfId="0" applyFont="1" applyFill="1" applyBorder="1"/>
    <xf numFmtId="164" fontId="18" fillId="6" borderId="88" xfId="0" applyNumberFormat="1" applyFont="1" applyFill="1" applyBorder="1" applyAlignment="1" applyProtection="1">
      <alignment horizontal="center"/>
    </xf>
    <xf numFmtId="0" fontId="17" fillId="6" borderId="27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" fontId="39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30" fillId="0" borderId="0" xfId="0" applyFont="1" applyFill="1"/>
    <xf numFmtId="0" fontId="0" fillId="0" borderId="10" xfId="0" applyFill="1" applyBorder="1"/>
    <xf numFmtId="0" fontId="31" fillId="0" borderId="0" xfId="0" applyFont="1" applyFill="1"/>
    <xf numFmtId="0" fontId="22" fillId="0" borderId="36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wrapText="1"/>
    </xf>
    <xf numFmtId="168" fontId="26" fillId="0" borderId="8" xfId="0" applyNumberFormat="1" applyFont="1" applyFill="1" applyBorder="1" applyAlignment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center" vertical="center"/>
    </xf>
    <xf numFmtId="166" fontId="17" fillId="0" borderId="39" xfId="0" applyNumberFormat="1" applyFont="1" applyFill="1" applyBorder="1" applyAlignment="1">
      <alignment horizontal="center" vertical="center"/>
    </xf>
    <xf numFmtId="166" fontId="17" fillId="0" borderId="1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6" fontId="17" fillId="0" borderId="35" xfId="0" applyNumberFormat="1" applyFont="1" applyFill="1" applyBorder="1" applyAlignment="1">
      <alignment horizontal="center" vertical="center"/>
    </xf>
    <xf numFmtId="168" fontId="26" fillId="0" borderId="31" xfId="0" applyNumberFormat="1" applyFont="1" applyFill="1" applyBorder="1" applyAlignment="1">
      <alignment horizontal="center" vertical="center" wrapText="1"/>
    </xf>
    <xf numFmtId="166" fontId="17" fillId="0" borderId="124" xfId="0" applyNumberFormat="1" applyFont="1" applyFill="1" applyBorder="1" applyAlignment="1">
      <alignment horizontal="center" vertical="center"/>
    </xf>
    <xf numFmtId="168" fontId="26" fillId="0" borderId="2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/>
    <xf numFmtId="164" fontId="18" fillId="0" borderId="21" xfId="0" applyNumberFormat="1" applyFont="1" applyFill="1" applyBorder="1" applyAlignment="1" applyProtection="1">
      <alignment horizontal="center"/>
    </xf>
    <xf numFmtId="4" fontId="24" fillId="0" borderId="108" xfId="0" applyNumberFormat="1" applyFont="1" applyFill="1" applyBorder="1" applyAlignment="1">
      <alignment horizontal="center"/>
    </xf>
    <xf numFmtId="166" fontId="17" fillId="0" borderId="120" xfId="0" applyNumberFormat="1" applyFont="1" applyFill="1" applyBorder="1" applyAlignment="1">
      <alignment horizontal="center"/>
    </xf>
    <xf numFmtId="166" fontId="17" fillId="0" borderId="121" xfId="0" applyNumberFormat="1" applyFont="1" applyFill="1" applyBorder="1" applyAlignment="1">
      <alignment horizontal="center"/>
    </xf>
    <xf numFmtId="0" fontId="2" fillId="0" borderId="37" xfId="0" applyFont="1" applyFill="1" applyBorder="1"/>
    <xf numFmtId="164" fontId="18" fillId="0" borderId="71" xfId="0" applyNumberFormat="1" applyFont="1" applyFill="1" applyBorder="1" applyAlignment="1" applyProtection="1">
      <alignment horizontal="center"/>
    </xf>
    <xf numFmtId="4" fontId="37" fillId="0" borderId="73" xfId="0" applyNumberFormat="1" applyFont="1" applyFill="1" applyBorder="1" applyAlignment="1" applyProtection="1">
      <alignment horizontal="center"/>
    </xf>
    <xf numFmtId="166" fontId="17" fillId="0" borderId="112" xfId="0" applyNumberFormat="1" applyFont="1" applyFill="1" applyBorder="1" applyAlignment="1">
      <alignment horizontal="center"/>
    </xf>
    <xf numFmtId="166" fontId="17" fillId="0" borderId="113" xfId="0" applyNumberFormat="1" applyFont="1" applyFill="1" applyBorder="1" applyAlignment="1">
      <alignment horizontal="center"/>
    </xf>
    <xf numFmtId="0" fontId="16" fillId="0" borderId="0" xfId="0" applyFont="1" applyFill="1"/>
    <xf numFmtId="4" fontId="37" fillId="19" borderId="94" xfId="0" applyNumberFormat="1" applyFont="1" applyFill="1" applyBorder="1" applyAlignment="1" applyProtection="1">
      <alignment horizontal="center"/>
    </xf>
    <xf numFmtId="4" fontId="23" fillId="0" borderId="75" xfId="0" applyNumberFormat="1" applyFont="1" applyFill="1" applyBorder="1" applyAlignment="1"/>
    <xf numFmtId="4" fontId="16" fillId="0" borderId="16" xfId="0" applyNumberFormat="1" applyFont="1" applyFill="1" applyBorder="1" applyAlignment="1">
      <alignment horizontal="center"/>
    </xf>
    <xf numFmtId="166" fontId="16" fillId="0" borderId="42" xfId="0" applyNumberFormat="1" applyFont="1" applyFill="1" applyBorder="1" applyAlignment="1">
      <alignment horizontal="center"/>
    </xf>
    <xf numFmtId="166" fontId="16" fillId="0" borderId="9" xfId="0" applyNumberFormat="1" applyFont="1" applyFill="1" applyBorder="1" applyAlignment="1">
      <alignment horizontal="center"/>
    </xf>
    <xf numFmtId="0" fontId="16" fillId="0" borderId="75" xfId="0" applyFont="1" applyFill="1" applyBorder="1" applyAlignment="1"/>
    <xf numFmtId="4" fontId="5" fillId="0" borderId="30" xfId="0" applyNumberFormat="1" applyFont="1" applyFill="1" applyBorder="1" applyAlignment="1">
      <alignment horizontal="center"/>
    </xf>
    <xf numFmtId="4" fontId="5" fillId="0" borderId="72" xfId="0" applyNumberFormat="1" applyFont="1" applyFill="1" applyBorder="1" applyAlignment="1">
      <alignment horizontal="center"/>
    </xf>
    <xf numFmtId="166" fontId="5" fillId="0" borderId="43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wrapText="1"/>
    </xf>
    <xf numFmtId="4" fontId="16" fillId="0" borderId="28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166" fontId="16" fillId="0" borderId="49" xfId="0" applyNumberFormat="1" applyFont="1" applyFill="1" applyBorder="1" applyAlignment="1">
      <alignment horizontal="center"/>
    </xf>
    <xf numFmtId="166" fontId="16" fillId="0" borderId="38" xfId="0" applyNumberFormat="1" applyFont="1" applyFill="1" applyBorder="1" applyAlignment="1">
      <alignment horizontal="center"/>
    </xf>
    <xf numFmtId="4" fontId="17" fillId="0" borderId="102" xfId="0" applyNumberFormat="1" applyFont="1" applyFill="1" applyBorder="1" applyAlignment="1">
      <alignment horizontal="center"/>
    </xf>
    <xf numFmtId="166" fontId="17" fillId="0" borderId="44" xfId="0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7" fillId="0" borderId="45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4" fontId="17" fillId="0" borderId="125" xfId="0" applyNumberFormat="1" applyFont="1" applyFill="1" applyBorder="1" applyAlignment="1">
      <alignment horizontal="center"/>
    </xf>
    <xf numFmtId="4" fontId="17" fillId="0" borderId="35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166" fontId="17" fillId="0" borderId="48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4" fontId="16" fillId="0" borderId="27" xfId="0" applyNumberFormat="1" applyFont="1" applyFill="1" applyBorder="1" applyAlignment="1">
      <alignment horizontal="center"/>
    </xf>
    <xf numFmtId="4" fontId="16" fillId="0" borderId="52" xfId="0" applyNumberFormat="1" applyFont="1" applyFill="1" applyBorder="1" applyAlignment="1">
      <alignment horizontal="center"/>
    </xf>
    <xf numFmtId="166" fontId="16" fillId="0" borderId="89" xfId="0" applyNumberFormat="1" applyFont="1" applyFill="1" applyBorder="1" applyAlignment="1">
      <alignment horizontal="center"/>
    </xf>
    <xf numFmtId="166" fontId="16" fillId="0" borderId="63" xfId="0" applyNumberFormat="1" applyFont="1" applyFill="1" applyBorder="1" applyAlignment="1">
      <alignment horizontal="center"/>
    </xf>
    <xf numFmtId="4" fontId="17" fillId="0" borderId="80" xfId="0" applyNumberFormat="1" applyFont="1" applyFill="1" applyBorder="1" applyAlignment="1">
      <alignment wrapText="1"/>
    </xf>
    <xf numFmtId="4" fontId="17" fillId="0" borderId="104" xfId="0" applyNumberFormat="1" applyFont="1" applyFill="1" applyBorder="1" applyAlignment="1">
      <alignment horizontal="center"/>
    </xf>
    <xf numFmtId="4" fontId="17" fillId="0" borderId="101" xfId="0" applyNumberFormat="1" applyFont="1" applyFill="1" applyBorder="1" applyAlignment="1">
      <alignment horizontal="center"/>
    </xf>
    <xf numFmtId="4" fontId="24" fillId="0" borderId="102" xfId="0" applyNumberFormat="1" applyFont="1" applyFill="1" applyBorder="1" applyAlignment="1">
      <alignment horizontal="center"/>
    </xf>
    <xf numFmtId="4" fontId="24" fillId="0" borderId="105" xfId="0" applyNumberFormat="1" applyFont="1" applyFill="1" applyBorder="1" applyAlignment="1">
      <alignment horizontal="center"/>
    </xf>
    <xf numFmtId="4" fontId="24" fillId="0" borderId="54" xfId="0" applyNumberFormat="1" applyFont="1" applyFill="1" applyBorder="1" applyAlignment="1">
      <alignment horizontal="center"/>
    </xf>
    <xf numFmtId="4" fontId="24" fillId="0" borderId="114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/>
    </xf>
    <xf numFmtId="4" fontId="24" fillId="0" borderId="109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center"/>
    </xf>
    <xf numFmtId="4" fontId="24" fillId="0" borderId="103" xfId="0" applyNumberFormat="1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wrapText="1"/>
    </xf>
    <xf numFmtId="4" fontId="24" fillId="0" borderId="41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119" xfId="0" applyNumberFormat="1" applyFont="1" applyFill="1" applyBorder="1" applyAlignment="1">
      <alignment horizontal="center"/>
    </xf>
    <xf numFmtId="4" fontId="24" fillId="0" borderId="118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 wrapText="1"/>
    </xf>
    <xf numFmtId="166" fontId="17" fillId="0" borderId="46" xfId="0" applyNumberFormat="1" applyFont="1" applyFill="1" applyBorder="1" applyAlignment="1">
      <alignment horizontal="center"/>
    </xf>
    <xf numFmtId="166" fontId="17" fillId="0" borderId="6" xfId="0" applyNumberFormat="1" applyFont="1" applyFill="1" applyBorder="1" applyAlignment="1">
      <alignment horizontal="center"/>
    </xf>
    <xf numFmtId="4" fontId="24" fillId="0" borderId="73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24" fillId="0" borderId="106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24" fillId="0" borderId="107" xfId="0" applyNumberFormat="1" applyFont="1" applyFill="1" applyBorder="1" applyAlignment="1">
      <alignment horizontal="center"/>
    </xf>
    <xf numFmtId="166" fontId="17" fillId="0" borderId="53" xfId="0" applyNumberFormat="1" applyFont="1" applyFill="1" applyBorder="1" applyAlignment="1">
      <alignment horizontal="center"/>
    </xf>
    <xf numFmtId="166" fontId="17" fillId="0" borderId="54" xfId="0" applyNumberFormat="1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166" fontId="16" fillId="0" borderId="39" xfId="0" applyNumberFormat="1" applyFont="1" applyFill="1" applyBorder="1" applyAlignment="1">
      <alignment horizontal="center"/>
    </xf>
    <xf numFmtId="166" fontId="16" fillId="0" borderId="35" xfId="0" applyNumberFormat="1" applyFont="1" applyFill="1" applyBorder="1" applyAlignment="1">
      <alignment horizontal="center"/>
    </xf>
    <xf numFmtId="4" fontId="24" fillId="0" borderId="125" xfId="0" applyNumberFormat="1" applyFont="1" applyFill="1" applyBorder="1" applyAlignment="1">
      <alignment horizontal="center"/>
    </xf>
    <xf numFmtId="4" fontId="24" fillId="0" borderId="148" xfId="0" applyNumberFormat="1" applyFont="1" applyFill="1" applyBorder="1" applyAlignment="1">
      <alignment horizontal="center"/>
    </xf>
    <xf numFmtId="166" fontId="17" fillId="0" borderId="149" xfId="0" applyNumberFormat="1" applyFont="1" applyFill="1" applyBorder="1" applyAlignment="1">
      <alignment horizontal="center"/>
    </xf>
    <xf numFmtId="166" fontId="17" fillId="0" borderId="15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/>
    </xf>
    <xf numFmtId="4" fontId="24" fillId="0" borderId="130" xfId="0" applyNumberFormat="1" applyFont="1" applyFill="1" applyBorder="1" applyAlignment="1">
      <alignment horizontal="center"/>
    </xf>
    <xf numFmtId="4" fontId="24" fillId="0" borderId="131" xfId="0" applyNumberFormat="1" applyFont="1" applyFill="1" applyBorder="1" applyAlignment="1">
      <alignment horizontal="center"/>
    </xf>
    <xf numFmtId="166" fontId="17" fillId="0" borderId="132" xfId="0" applyNumberFormat="1" applyFont="1" applyFill="1" applyBorder="1" applyAlignment="1">
      <alignment horizontal="center"/>
    </xf>
    <xf numFmtId="4" fontId="24" fillId="0" borderId="94" xfId="0" applyNumberFormat="1" applyFont="1" applyFill="1" applyBorder="1" applyAlignment="1">
      <alignment horizontal="center"/>
    </xf>
    <xf numFmtId="4" fontId="24" fillId="0" borderId="95" xfId="0" applyNumberFormat="1" applyFont="1" applyFill="1" applyBorder="1" applyAlignment="1">
      <alignment horizontal="center"/>
    </xf>
    <xf numFmtId="166" fontId="17" fillId="0" borderId="96" xfId="0" applyNumberFormat="1" applyFont="1" applyFill="1" applyBorder="1" applyAlignment="1">
      <alignment horizontal="center"/>
    </xf>
    <xf numFmtId="166" fontId="17" fillId="0" borderId="97" xfId="0" applyNumberFormat="1" applyFont="1" applyFill="1" applyBorder="1" applyAlignment="1">
      <alignment horizontal="center"/>
    </xf>
    <xf numFmtId="166" fontId="17" fillId="0" borderId="134" xfId="0" applyNumberFormat="1" applyFont="1" applyFill="1" applyBorder="1" applyAlignment="1">
      <alignment horizontal="center"/>
    </xf>
    <xf numFmtId="4" fontId="24" fillId="0" borderId="151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166" fontId="17" fillId="0" borderId="50" xfId="0" applyNumberFormat="1" applyFont="1" applyFill="1" applyBorder="1" applyAlignment="1">
      <alignment horizontal="center"/>
    </xf>
    <xf numFmtId="166" fontId="17" fillId="0" borderId="124" xfId="0" applyNumberFormat="1" applyFont="1" applyFill="1" applyBorder="1" applyAlignment="1">
      <alignment horizontal="center"/>
    </xf>
    <xf numFmtId="166" fontId="17" fillId="0" borderId="115" xfId="0" applyNumberFormat="1" applyFont="1" applyFill="1" applyBorder="1" applyAlignment="1">
      <alignment horizontal="center"/>
    </xf>
    <xf numFmtId="166" fontId="17" fillId="0" borderId="1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4" fontId="16" fillId="0" borderId="92" xfId="0" applyNumberFormat="1" applyFont="1" applyFill="1" applyBorder="1" applyAlignment="1">
      <alignment horizontal="center"/>
    </xf>
    <xf numFmtId="166" fontId="5" fillId="0" borderId="42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52" xfId="0" applyNumberFormat="1" applyFont="1" applyFill="1" applyBorder="1" applyAlignment="1">
      <alignment horizontal="center"/>
    </xf>
    <xf numFmtId="166" fontId="5" fillId="0" borderId="89" xfId="0" applyNumberFormat="1" applyFont="1" applyFill="1" applyBorder="1" applyAlignment="1">
      <alignment horizontal="center"/>
    </xf>
    <xf numFmtId="166" fontId="5" fillId="0" borderId="63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4" fontId="16" fillId="0" borderId="93" xfId="0" applyNumberFormat="1" applyFont="1" applyFill="1" applyBorder="1" applyAlignment="1">
      <alignment horizontal="center"/>
    </xf>
    <xf numFmtId="166" fontId="16" fillId="0" borderId="98" xfId="0" applyNumberFormat="1" applyFont="1" applyFill="1" applyBorder="1" applyAlignment="1">
      <alignment horizontal="center"/>
    </xf>
    <xf numFmtId="166" fontId="16" fillId="0" borderId="99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4" fontId="17" fillId="0" borderId="41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4" fontId="17" fillId="0" borderId="94" xfId="0" applyNumberFormat="1" applyFont="1" applyFill="1" applyBorder="1" applyAlignment="1">
      <alignment horizontal="center"/>
    </xf>
    <xf numFmtId="4" fontId="17" fillId="0" borderId="95" xfId="0" applyNumberFormat="1" applyFont="1" applyFill="1" applyBorder="1" applyAlignment="1">
      <alignment horizontal="center"/>
    </xf>
    <xf numFmtId="166" fontId="5" fillId="0" borderId="96" xfId="0" applyNumberFormat="1" applyFont="1" applyFill="1" applyBorder="1" applyAlignment="1">
      <alignment horizontal="center"/>
    </xf>
    <xf numFmtId="166" fontId="5" fillId="0" borderId="97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166" fontId="16" fillId="0" borderId="85" xfId="0" applyNumberFormat="1" applyFont="1" applyFill="1" applyBorder="1" applyAlignment="1">
      <alignment horizontal="center"/>
    </xf>
    <xf numFmtId="166" fontId="16" fillId="0" borderId="2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4" fontId="41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6" fontId="32" fillId="0" borderId="27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0" fillId="0" borderId="13" xfId="0" applyNumberFormat="1" applyFill="1" applyBorder="1"/>
    <xf numFmtId="0" fontId="7" fillId="0" borderId="59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61" xfId="0" applyFont="1" applyFill="1" applyBorder="1" applyAlignment="1">
      <alignment horizontal="justify" vertical="center" wrapText="1"/>
    </xf>
    <xf numFmtId="0" fontId="7" fillId="0" borderId="62" xfId="0" applyFont="1" applyFill="1" applyBorder="1" applyAlignment="1">
      <alignment horizontal="justify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6" xfId="0" applyFont="1" applyFill="1" applyBorder="1" applyAlignment="1">
      <alignment horizontal="justify" vertical="center" wrapText="1"/>
    </xf>
    <xf numFmtId="0" fontId="7" fillId="0" borderId="90" xfId="0" applyFont="1" applyFill="1" applyBorder="1" applyAlignment="1">
      <alignment horizontal="justify" vertical="center" wrapText="1"/>
    </xf>
    <xf numFmtId="0" fontId="7" fillId="0" borderId="5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9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wrapText="1"/>
    </xf>
    <xf numFmtId="0" fontId="4" fillId="7" borderId="61" xfId="0" applyFont="1" applyFill="1" applyBorder="1" applyAlignment="1">
      <alignment horizontal="center" wrapText="1"/>
    </xf>
    <xf numFmtId="0" fontId="4" fillId="7" borderId="62" xfId="0" applyFont="1" applyFill="1" applyBorder="1" applyAlignment="1">
      <alignment horizontal="center" wrapText="1"/>
    </xf>
    <xf numFmtId="0" fontId="39" fillId="0" borderId="0" xfId="0" applyFont="1" applyAlignment="1">
      <alignment horizontal="justify"/>
    </xf>
    <xf numFmtId="0" fontId="0" fillId="0" borderId="0" xfId="0" applyAlignme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7" fillId="0" borderId="0" xfId="1" applyAlignment="1" applyProtection="1">
      <alignment horizontal="justify"/>
    </xf>
    <xf numFmtId="0" fontId="38" fillId="0" borderId="137" xfId="0" applyFont="1" applyBorder="1" applyAlignment="1">
      <alignment vertical="top" wrapText="1"/>
    </xf>
    <xf numFmtId="0" fontId="38" fillId="0" borderId="138" xfId="0" applyFont="1" applyBorder="1" applyAlignment="1">
      <alignment vertical="top" wrapText="1"/>
    </xf>
    <xf numFmtId="0" fontId="38" fillId="0" borderId="139" xfId="0" applyFont="1" applyBorder="1" applyAlignment="1">
      <alignment vertical="top" wrapText="1"/>
    </xf>
    <xf numFmtId="0" fontId="48" fillId="0" borderId="137" xfId="0" applyFont="1" applyBorder="1" applyAlignment="1">
      <alignment horizontal="justify" vertical="top" wrapText="1"/>
    </xf>
    <xf numFmtId="0" fontId="48" fillId="0" borderId="138" xfId="0" applyFont="1" applyBorder="1" applyAlignment="1">
      <alignment horizontal="justify" vertical="top" wrapText="1"/>
    </xf>
    <xf numFmtId="0" fontId="48" fillId="0" borderId="139" xfId="0" applyFont="1" applyBorder="1" applyAlignment="1">
      <alignment horizontal="justify" vertical="top" wrapText="1"/>
    </xf>
    <xf numFmtId="0" fontId="45" fillId="0" borderId="137" xfId="0" applyFont="1" applyBorder="1" applyAlignment="1">
      <alignment vertical="top" wrapText="1"/>
    </xf>
    <xf numFmtId="0" fontId="45" fillId="0" borderId="138" xfId="0" applyFont="1" applyBorder="1" applyAlignment="1">
      <alignment vertical="top" wrapText="1"/>
    </xf>
    <xf numFmtId="0" fontId="45" fillId="0" borderId="139" xfId="0" applyFont="1" applyBorder="1" applyAlignment="1">
      <alignment vertical="top" wrapText="1"/>
    </xf>
    <xf numFmtId="0" fontId="47" fillId="0" borderId="0" xfId="1" applyAlignment="1" applyProtection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39" fillId="0" borderId="74" xfId="0" applyFont="1" applyBorder="1" applyAlignment="1">
      <alignment horizontal="center" vertical="top" wrapText="1"/>
    </xf>
    <xf numFmtId="0" fontId="39" fillId="0" borderId="75" xfId="0" applyFont="1" applyBorder="1" applyAlignment="1">
      <alignment horizontal="center" vertical="top" wrapText="1"/>
    </xf>
    <xf numFmtId="0" fontId="39" fillId="0" borderId="76" xfId="0" applyFont="1" applyBorder="1" applyAlignment="1">
      <alignment horizontal="center" vertical="top" wrapText="1"/>
    </xf>
    <xf numFmtId="0" fontId="39" fillId="0" borderId="70" xfId="0" applyFont="1" applyBorder="1" applyAlignment="1">
      <alignment horizontal="justify"/>
    </xf>
    <xf numFmtId="0" fontId="0" fillId="0" borderId="70" xfId="0" applyBorder="1" applyAlignment="1"/>
    <xf numFmtId="0" fontId="39" fillId="0" borderId="67" xfId="0" applyFont="1" applyBorder="1" applyAlignment="1">
      <alignment horizontal="justify"/>
    </xf>
    <xf numFmtId="0" fontId="0" fillId="0" borderId="67" xfId="0" applyBorder="1" applyAlignment="1"/>
    <xf numFmtId="0" fontId="39" fillId="0" borderId="137" xfId="0" applyFont="1" applyBorder="1" applyAlignment="1">
      <alignment horizontal="center" vertical="top" wrapText="1"/>
    </xf>
    <xf numFmtId="0" fontId="39" fillId="0" borderId="138" xfId="0" applyFont="1" applyBorder="1" applyAlignment="1">
      <alignment horizontal="center" vertical="top" wrapText="1"/>
    </xf>
    <xf numFmtId="0" fontId="39" fillId="0" borderId="139" xfId="0" applyFont="1" applyBorder="1" applyAlignment="1">
      <alignment horizontal="center" vertical="top" wrapText="1"/>
    </xf>
    <xf numFmtId="0" fontId="39" fillId="0" borderId="66" xfId="0" applyFont="1" applyBorder="1" applyAlignment="1">
      <alignment horizontal="center" vertical="top" wrapText="1"/>
    </xf>
    <xf numFmtId="0" fontId="39" fillId="0" borderId="67" xfId="0" applyFont="1" applyBorder="1" applyAlignment="1">
      <alignment horizontal="center" vertical="top" wrapText="1"/>
    </xf>
    <xf numFmtId="0" fontId="39" fillId="0" borderId="100" xfId="0" applyFont="1" applyBorder="1" applyAlignment="1">
      <alignment horizontal="center" vertical="top" wrapText="1"/>
    </xf>
    <xf numFmtId="0" fontId="39" fillId="0" borderId="1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41" xfId="0" applyFont="1" applyBorder="1" applyAlignment="1">
      <alignment horizontal="center" vertical="top" wrapText="1"/>
    </xf>
    <xf numFmtId="0" fontId="39" fillId="0" borderId="69" xfId="0" applyFont="1" applyBorder="1" applyAlignment="1">
      <alignment horizontal="center" vertical="top" wrapText="1"/>
    </xf>
    <xf numFmtId="0" fontId="39" fillId="0" borderId="70" xfId="0" applyFont="1" applyBorder="1" applyAlignment="1">
      <alignment horizontal="center" vertical="top" wrapText="1"/>
    </xf>
    <xf numFmtId="0" fontId="39" fillId="0" borderId="140" xfId="0" applyFont="1" applyBorder="1" applyAlignment="1">
      <alignment horizontal="center" vertical="top" wrapText="1"/>
    </xf>
    <xf numFmtId="0" fontId="47" fillId="0" borderId="66" xfId="1" applyBorder="1" applyAlignment="1" applyProtection="1">
      <alignment horizontal="center" vertical="top" wrapText="1"/>
    </xf>
    <xf numFmtId="0" fontId="47" fillId="0" borderId="100" xfId="1" applyBorder="1" applyAlignment="1" applyProtection="1">
      <alignment horizontal="center" vertical="top" wrapText="1"/>
    </xf>
    <xf numFmtId="0" fontId="47" fillId="0" borderId="69" xfId="1" applyBorder="1" applyAlignment="1" applyProtection="1">
      <alignment horizontal="center" vertical="top" wrapText="1"/>
    </xf>
    <xf numFmtId="0" fontId="47" fillId="0" borderId="140" xfId="1" applyBorder="1" applyAlignment="1" applyProtection="1">
      <alignment horizontal="center" vertical="top" wrapText="1"/>
    </xf>
    <xf numFmtId="0" fontId="45" fillId="0" borderId="137" xfId="0" applyFont="1" applyBorder="1" applyAlignment="1">
      <alignment horizontal="center" vertical="top" wrapText="1"/>
    </xf>
    <xf numFmtId="0" fontId="45" fillId="0" borderId="139" xfId="0" applyFont="1" applyBorder="1" applyAlignment="1">
      <alignment horizontal="center" vertical="top" wrapText="1"/>
    </xf>
    <xf numFmtId="0" fontId="39" fillId="0" borderId="137" xfId="0" applyFont="1" applyBorder="1" applyAlignment="1">
      <alignment vertical="top" wrapText="1"/>
    </xf>
    <xf numFmtId="0" fontId="39" fillId="0" borderId="139" xfId="0" applyFont="1" applyBorder="1" applyAlignment="1">
      <alignment vertical="top" wrapText="1"/>
    </xf>
    <xf numFmtId="0" fontId="45" fillId="0" borderId="138" xfId="0" applyFont="1" applyBorder="1" applyAlignment="1">
      <alignment horizontal="center" vertical="top" wrapText="1"/>
    </xf>
    <xf numFmtId="0" fontId="39" fillId="0" borderId="138" xfId="0" applyFont="1" applyBorder="1" applyAlignment="1">
      <alignment vertical="top" wrapText="1"/>
    </xf>
    <xf numFmtId="0" fontId="45" fillId="0" borderId="66" xfId="0" applyFont="1" applyBorder="1" applyAlignment="1">
      <alignment horizontal="center" vertical="top" wrapText="1"/>
    </xf>
    <xf numFmtId="0" fontId="45" fillId="0" borderId="67" xfId="0" applyFont="1" applyBorder="1" applyAlignment="1">
      <alignment horizontal="center" vertical="top" wrapText="1"/>
    </xf>
    <xf numFmtId="0" fontId="45" fillId="0" borderId="100" xfId="0" applyFont="1" applyBorder="1" applyAlignment="1">
      <alignment horizontal="center" vertical="top" wrapText="1"/>
    </xf>
    <xf numFmtId="0" fontId="45" fillId="0" borderId="1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41" xfId="0" applyFont="1" applyBorder="1" applyAlignment="1">
      <alignment horizontal="center" vertical="top" wrapText="1"/>
    </xf>
    <xf numFmtId="0" fontId="45" fillId="0" borderId="69" xfId="0" applyFont="1" applyBorder="1" applyAlignment="1">
      <alignment horizontal="center" vertical="top" wrapText="1"/>
    </xf>
    <xf numFmtId="0" fontId="45" fillId="0" borderId="70" xfId="0" applyFont="1" applyBorder="1" applyAlignment="1">
      <alignment horizontal="center" vertical="top" wrapText="1"/>
    </xf>
    <xf numFmtId="0" fontId="45" fillId="0" borderId="140" xfId="0" applyFont="1" applyBorder="1" applyAlignment="1">
      <alignment horizontal="center" vertical="top" wrapText="1"/>
    </xf>
    <xf numFmtId="0" fontId="45" fillId="0" borderId="74" xfId="0" applyFont="1" applyBorder="1" applyAlignment="1">
      <alignment horizontal="center" vertical="top" wrapText="1"/>
    </xf>
    <xf numFmtId="0" fontId="45" fillId="0" borderId="75" xfId="0" applyFont="1" applyBorder="1" applyAlignment="1">
      <alignment horizontal="center" vertical="top" wrapText="1"/>
    </xf>
    <xf numFmtId="0" fontId="45" fillId="0" borderId="76" xfId="0" applyFont="1" applyBorder="1" applyAlignment="1">
      <alignment horizontal="center" vertical="top" wrapText="1"/>
    </xf>
    <xf numFmtId="0" fontId="49" fillId="0" borderId="137" xfId="0" applyFont="1" applyBorder="1" applyAlignment="1">
      <alignment vertical="top" wrapText="1"/>
    </xf>
    <xf numFmtId="0" fontId="49" fillId="0" borderId="139" xfId="0" applyFont="1" applyBorder="1" applyAlignment="1">
      <alignment vertical="top" wrapText="1"/>
    </xf>
    <xf numFmtId="0" fontId="47" fillId="0" borderId="74" xfId="1" applyBorder="1" applyAlignment="1" applyProtection="1">
      <alignment horizontal="center" vertical="top" wrapText="1"/>
    </xf>
    <xf numFmtId="0" fontId="47" fillId="0" borderId="76" xfId="1" applyBorder="1" applyAlignment="1" applyProtection="1">
      <alignment horizontal="center" vertical="top" wrapText="1"/>
    </xf>
    <xf numFmtId="0" fontId="38" fillId="0" borderId="137" xfId="0" applyFont="1" applyBorder="1" applyAlignment="1">
      <alignment horizontal="center" vertical="top" wrapText="1"/>
    </xf>
    <xf numFmtId="0" fontId="38" fillId="0" borderId="138" xfId="0" applyFont="1" applyBorder="1" applyAlignment="1">
      <alignment horizontal="center" vertical="top" wrapText="1"/>
    </xf>
    <xf numFmtId="0" fontId="38" fillId="0" borderId="139" xfId="0" applyFont="1" applyBorder="1" applyAlignment="1">
      <alignment horizontal="center" vertical="top" wrapText="1"/>
    </xf>
    <xf numFmtId="0" fontId="46" fillId="0" borderId="137" xfId="0" applyFont="1" applyBorder="1" applyAlignment="1">
      <alignment vertical="top" wrapText="1"/>
    </xf>
    <xf numFmtId="0" fontId="46" fillId="0" borderId="138" xfId="0" applyFont="1" applyBorder="1" applyAlignment="1">
      <alignment vertical="top" wrapText="1"/>
    </xf>
    <xf numFmtId="0" fontId="46" fillId="0" borderId="139" xfId="0" applyFont="1" applyBorder="1" applyAlignment="1">
      <alignment vertical="top" wrapText="1"/>
    </xf>
    <xf numFmtId="4" fontId="3" fillId="6" borderId="15" xfId="0" applyNumberFormat="1" applyFont="1" applyFill="1" applyBorder="1" applyAlignment="1">
      <alignment horizontal="center" wrapText="1"/>
    </xf>
    <xf numFmtId="4" fontId="3" fillId="6" borderId="55" xfId="0" applyNumberFormat="1" applyFont="1" applyFill="1" applyBorder="1" applyAlignment="1">
      <alignment horizontal="center" wrapText="1"/>
    </xf>
    <xf numFmtId="4" fontId="3" fillId="6" borderId="65" xfId="0" applyNumberFormat="1" applyFont="1" applyFill="1" applyBorder="1" applyAlignment="1">
      <alignment horizontal="center" wrapText="1"/>
    </xf>
    <xf numFmtId="0" fontId="2" fillId="6" borderId="64" xfId="0" applyFont="1" applyFill="1" applyBorder="1" applyAlignment="1">
      <alignment vertical="center" wrapText="1"/>
    </xf>
    <xf numFmtId="0" fontId="2" fillId="6" borderId="55" xfId="0" applyFont="1" applyFill="1" applyBorder="1" applyAlignment="1">
      <alignment vertical="center" wrapText="1"/>
    </xf>
    <xf numFmtId="0" fontId="2" fillId="6" borderId="57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vertical="center" wrapText="1"/>
    </xf>
    <xf numFmtId="0" fontId="2" fillId="6" borderId="56" xfId="0" applyFont="1" applyFill="1" applyBorder="1" applyAlignment="1">
      <alignment vertical="center" wrapText="1"/>
    </xf>
    <xf numFmtId="0" fontId="2" fillId="6" borderId="58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center" wrapText="1"/>
    </xf>
    <xf numFmtId="4" fontId="3" fillId="6" borderId="56" xfId="0" applyNumberFormat="1" applyFont="1" applyFill="1" applyBorder="1" applyAlignment="1">
      <alignment horizontal="center"/>
    </xf>
    <xf numFmtId="4" fontId="3" fillId="6" borderId="5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/>
    </xf>
    <xf numFmtId="0" fontId="17" fillId="5" borderId="47" xfId="0" applyFont="1" applyFill="1" applyBorder="1" applyAlignment="1">
      <alignment horizontal="left" wrapText="1"/>
    </xf>
    <xf numFmtId="0" fontId="17" fillId="5" borderId="40" xfId="0" applyFont="1" applyFill="1" applyBorder="1" applyAlignment="1">
      <alignment horizontal="left" wrapText="1"/>
    </xf>
    <xf numFmtId="0" fontId="17" fillId="5" borderId="69" xfId="0" applyFont="1" applyFill="1" applyBorder="1" applyAlignment="1">
      <alignment horizontal="left" vertical="center" wrapText="1"/>
    </xf>
    <xf numFmtId="0" fontId="17" fillId="5" borderId="70" xfId="0" applyFont="1" applyFill="1" applyBorder="1" applyAlignment="1">
      <alignment horizontal="left" vertical="center" wrapText="1"/>
    </xf>
    <xf numFmtId="0" fontId="17" fillId="5" borderId="71" xfId="0" applyFont="1" applyFill="1" applyBorder="1" applyAlignment="1">
      <alignment horizontal="left" vertical="center" wrapText="1"/>
    </xf>
    <xf numFmtId="0" fontId="17" fillId="5" borderId="83" xfId="0" applyFont="1" applyFill="1" applyBorder="1" applyAlignment="1">
      <alignment horizontal="left" vertical="center" wrapText="1"/>
    </xf>
    <xf numFmtId="0" fontId="17" fillId="5" borderId="36" xfId="0" applyFont="1" applyFill="1" applyBorder="1" applyAlignment="1">
      <alignment horizontal="left" vertical="center" wrapText="1"/>
    </xf>
    <xf numFmtId="0" fontId="17" fillId="5" borderId="84" xfId="0" applyFont="1" applyFill="1" applyBorder="1" applyAlignment="1">
      <alignment horizontal="left" vertical="center" wrapText="1"/>
    </xf>
    <xf numFmtId="0" fontId="17" fillId="5" borderId="11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111" xfId="0" applyFont="1" applyFill="1" applyBorder="1" applyAlignment="1">
      <alignment horizontal="left" vertical="center" wrapText="1"/>
    </xf>
    <xf numFmtId="0" fontId="17" fillId="5" borderId="126" xfId="0" applyFont="1" applyFill="1" applyBorder="1" applyAlignment="1">
      <alignment horizontal="left" vertical="center" wrapText="1"/>
    </xf>
    <xf numFmtId="0" fontId="17" fillId="5" borderId="127" xfId="0" applyFont="1" applyFill="1" applyBorder="1" applyAlignment="1">
      <alignment horizontal="left" vertical="center" wrapText="1"/>
    </xf>
    <xf numFmtId="0" fontId="17" fillId="5" borderId="128" xfId="0" applyFont="1" applyFill="1" applyBorder="1" applyAlignment="1">
      <alignment horizontal="left" vertical="center" wrapText="1"/>
    </xf>
    <xf numFmtId="0" fontId="17" fillId="0" borderId="112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0" fontId="17" fillId="5" borderId="77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7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8" fillId="5" borderId="89" xfId="0" applyFont="1" applyFill="1" applyBorder="1" applyAlignment="1">
      <alignment horizontal="left" wrapText="1"/>
    </xf>
    <xf numFmtId="0" fontId="8" fillId="5" borderId="27" xfId="0" applyFont="1" applyFill="1" applyBorder="1" applyAlignment="1">
      <alignment horizontal="left" wrapText="1"/>
    </xf>
    <xf numFmtId="0" fontId="17" fillId="5" borderId="39" xfId="0" applyFont="1" applyFill="1" applyBorder="1" applyAlignment="1">
      <alignment horizontal="left" wrapText="1"/>
    </xf>
    <xf numFmtId="0" fontId="17" fillId="5" borderId="8" xfId="0" applyFont="1" applyFill="1" applyBorder="1" applyAlignment="1">
      <alignment horizontal="left" wrapText="1"/>
    </xf>
    <xf numFmtId="0" fontId="17" fillId="5" borderId="85" xfId="0" applyFont="1" applyFill="1" applyBorder="1" applyAlignment="1">
      <alignment horizontal="left" wrapText="1"/>
    </xf>
    <xf numFmtId="0" fontId="17" fillId="5" borderId="31" xfId="0" applyFont="1" applyFill="1" applyBorder="1" applyAlignment="1">
      <alignment horizontal="left" wrapText="1"/>
    </xf>
    <xf numFmtId="0" fontId="17" fillId="5" borderId="12" xfId="0" applyFont="1" applyFill="1" applyBorder="1" applyAlignment="1">
      <alignment horizontal="left" wrapText="1"/>
    </xf>
    <xf numFmtId="0" fontId="17" fillId="5" borderId="13" xfId="0" applyFont="1" applyFill="1" applyBorder="1" applyAlignment="1">
      <alignment horizontal="left" wrapText="1"/>
    </xf>
    <xf numFmtId="0" fontId="8" fillId="5" borderId="49" xfId="0" applyFont="1" applyFill="1" applyBorder="1" applyAlignment="1">
      <alignment horizontal="left" wrapText="1"/>
    </xf>
    <xf numFmtId="0" fontId="8" fillId="5" borderId="28" xfId="0" applyFont="1" applyFill="1" applyBorder="1" applyAlignment="1">
      <alignment horizontal="left" wrapText="1"/>
    </xf>
    <xf numFmtId="0" fontId="17" fillId="6" borderId="83" xfId="0" applyFont="1" applyFill="1" applyBorder="1" applyAlignment="1">
      <alignment horizontal="left" vertical="center" wrapText="1"/>
    </xf>
    <xf numFmtId="0" fontId="17" fillId="6" borderId="36" xfId="0" applyFont="1" applyFill="1" applyBorder="1" applyAlignment="1">
      <alignment horizontal="left" vertical="center" wrapText="1"/>
    </xf>
    <xf numFmtId="0" fontId="17" fillId="6" borderId="84" xfId="0" applyFont="1" applyFill="1" applyBorder="1" applyAlignment="1">
      <alignment horizontal="left" vertical="center" wrapText="1"/>
    </xf>
    <xf numFmtId="0" fontId="17" fillId="6" borderId="11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7" fillId="6" borderId="111" xfId="0" applyFont="1" applyFill="1" applyBorder="1" applyAlignment="1">
      <alignment horizontal="left" vertical="center" wrapText="1"/>
    </xf>
    <xf numFmtId="0" fontId="17" fillId="6" borderId="77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 wrapText="1"/>
    </xf>
    <xf numFmtId="0" fontId="17" fillId="6" borderId="78" xfId="0" applyFont="1" applyFill="1" applyBorder="1" applyAlignment="1">
      <alignment horizontal="left" vertical="center" wrapText="1"/>
    </xf>
    <xf numFmtId="0" fontId="17" fillId="5" borderId="112" xfId="0" applyFont="1" applyFill="1" applyBorder="1" applyAlignment="1">
      <alignment horizontal="left" wrapText="1"/>
    </xf>
    <xf numFmtId="0" fontId="17" fillId="5" borderId="37" xfId="0" applyFont="1" applyFill="1" applyBorder="1" applyAlignment="1">
      <alignment horizontal="left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3" fillId="9" borderId="60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left" wrapText="1"/>
    </xf>
    <xf numFmtId="0" fontId="16" fillId="6" borderId="56" xfId="0" applyFont="1" applyFill="1" applyBorder="1" applyAlignment="1">
      <alignment horizontal="left" wrapText="1"/>
    </xf>
    <xf numFmtId="0" fontId="16" fillId="6" borderId="58" xfId="0" applyFont="1" applyFill="1" applyBorder="1" applyAlignment="1">
      <alignment horizontal="left" wrapText="1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84" xfId="0" applyFont="1" applyBorder="1" applyAlignment="1">
      <alignment horizontal="left" wrapText="1"/>
    </xf>
    <xf numFmtId="0" fontId="23" fillId="2" borderId="42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23" fillId="3" borderId="60" xfId="0" applyFont="1" applyFill="1" applyBorder="1" applyAlignment="1">
      <alignment horizontal="left" vertical="center" wrapText="1"/>
    </xf>
    <xf numFmtId="0" fontId="0" fillId="0" borderId="61" xfId="0" applyBorder="1"/>
    <xf numFmtId="0" fontId="0" fillId="0" borderId="17" xfId="0" applyBorder="1"/>
    <xf numFmtId="0" fontId="5" fillId="5" borderId="85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23" fillId="3" borderId="49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wrapText="1"/>
    </xf>
    <xf numFmtId="0" fontId="17" fillId="3" borderId="8" xfId="0" applyFont="1" applyFill="1" applyBorder="1" applyAlignment="1">
      <alignment horizontal="left" wrapText="1"/>
    </xf>
    <xf numFmtId="0" fontId="17" fillId="0" borderId="39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56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left" wrapText="1"/>
    </xf>
    <xf numFmtId="0" fontId="17" fillId="6" borderId="56" xfId="0" applyFont="1" applyFill="1" applyBorder="1" applyAlignment="1">
      <alignment horizontal="left" wrapText="1"/>
    </xf>
    <xf numFmtId="0" fontId="17" fillId="6" borderId="58" xfId="0" applyFont="1" applyFill="1" applyBorder="1" applyAlignment="1">
      <alignment horizontal="left" wrapText="1"/>
    </xf>
    <xf numFmtId="0" fontId="17" fillId="6" borderId="59" xfId="0" applyFont="1" applyFill="1" applyBorder="1" applyAlignment="1">
      <alignment horizontal="left" vertical="center" wrapText="1"/>
    </xf>
    <xf numFmtId="0" fontId="17" fillId="6" borderId="56" xfId="0" applyFont="1" applyFill="1" applyBorder="1" applyAlignment="1">
      <alignment horizontal="left" vertical="center" wrapText="1"/>
    </xf>
    <xf numFmtId="0" fontId="17" fillId="6" borderId="58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1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left" wrapText="1"/>
    </xf>
    <xf numFmtId="0" fontId="8" fillId="5" borderId="75" xfId="0" applyFont="1" applyFill="1" applyBorder="1" applyAlignment="1">
      <alignment horizontal="left" wrapText="1"/>
    </xf>
    <xf numFmtId="0" fontId="8" fillId="5" borderId="19" xfId="0" applyFont="1" applyFill="1" applyBorder="1" applyAlignment="1">
      <alignment horizontal="left" wrapText="1"/>
    </xf>
    <xf numFmtId="0" fontId="16" fillId="5" borderId="42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17" fillId="5" borderId="64" xfId="0" applyFont="1" applyFill="1" applyBorder="1" applyAlignment="1">
      <alignment horizontal="left" wrapText="1"/>
    </xf>
    <xf numFmtId="0" fontId="17" fillId="5" borderId="55" xfId="0" applyFont="1" applyFill="1" applyBorder="1" applyAlignment="1">
      <alignment horizontal="left" wrapText="1"/>
    </xf>
    <xf numFmtId="0" fontId="17" fillId="5" borderId="57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 vertical="center" wrapText="1"/>
    </xf>
    <xf numFmtId="0" fontId="0" fillId="0" borderId="37" xfId="0" applyBorder="1"/>
    <xf numFmtId="0" fontId="8" fillId="5" borderId="83" xfId="0" applyFont="1" applyFill="1" applyBorder="1" applyAlignment="1">
      <alignment horizontal="left" wrapText="1"/>
    </xf>
    <xf numFmtId="0" fontId="8" fillId="5" borderId="36" xfId="0" applyFont="1" applyFill="1" applyBorder="1" applyAlignment="1">
      <alignment horizontal="left" wrapText="1"/>
    </xf>
    <xf numFmtId="0" fontId="8" fillId="5" borderId="84" xfId="0" applyFont="1" applyFill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7" fillId="0" borderId="59" xfId="0" applyFont="1" applyBorder="1" applyAlignment="1">
      <alignment horizontal="left" wrapText="1"/>
    </xf>
    <xf numFmtId="0" fontId="17" fillId="0" borderId="56" xfId="0" applyFont="1" applyBorder="1" applyAlignment="1">
      <alignment horizontal="left" wrapText="1"/>
    </xf>
    <xf numFmtId="0" fontId="17" fillId="0" borderId="58" xfId="0" applyFont="1" applyBorder="1" applyAlignment="1">
      <alignment horizontal="left" wrapText="1"/>
    </xf>
    <xf numFmtId="0" fontId="16" fillId="0" borderId="59" xfId="0" applyFont="1" applyBorder="1" applyAlignment="1">
      <alignment horizontal="left" wrapText="1"/>
    </xf>
    <xf numFmtId="0" fontId="16" fillId="0" borderId="56" xfId="0" applyFont="1" applyBorder="1" applyAlignment="1">
      <alignment horizontal="left" wrapText="1"/>
    </xf>
    <xf numFmtId="0" fontId="16" fillId="0" borderId="58" xfId="0" applyFont="1" applyBorder="1" applyAlignment="1">
      <alignment horizontal="left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6" borderId="59" xfId="0" applyFont="1" applyFill="1" applyBorder="1" applyAlignment="1">
      <alignment horizontal="left" wrapText="1"/>
    </xf>
    <xf numFmtId="0" fontId="2" fillId="6" borderId="56" xfId="0" applyFont="1" applyFill="1" applyBorder="1" applyAlignment="1">
      <alignment horizontal="left" wrapText="1"/>
    </xf>
    <xf numFmtId="0" fontId="2" fillId="6" borderId="58" xfId="0" applyFont="1" applyFill="1" applyBorder="1" applyAlignment="1">
      <alignment horizontal="left" wrapText="1"/>
    </xf>
    <xf numFmtId="0" fontId="2" fillId="6" borderId="64" xfId="0" applyFont="1" applyFill="1" applyBorder="1" applyAlignment="1">
      <alignment horizontal="left" wrapText="1"/>
    </xf>
    <xf numFmtId="0" fontId="2" fillId="6" borderId="55" xfId="0" applyFont="1" applyFill="1" applyBorder="1" applyAlignment="1">
      <alignment horizontal="left" wrapText="1"/>
    </xf>
    <xf numFmtId="0" fontId="2" fillId="6" borderId="57" xfId="0" applyFont="1" applyFill="1" applyBorder="1" applyAlignment="1">
      <alignment horizontal="left" wrapText="1"/>
    </xf>
    <xf numFmtId="0" fontId="16" fillId="0" borderId="77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78" xfId="0" applyFont="1" applyBorder="1" applyAlignment="1">
      <alignment horizontal="left" wrapText="1"/>
    </xf>
    <xf numFmtId="0" fontId="0" fillId="0" borderId="5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0" fontId="8" fillId="5" borderId="79" xfId="0" applyFont="1" applyFill="1" applyBorder="1" applyAlignment="1">
      <alignment horizontal="left" wrapText="1"/>
    </xf>
    <xf numFmtId="0" fontId="8" fillId="5" borderId="80" xfId="0" applyFont="1" applyFill="1" applyBorder="1" applyAlignment="1">
      <alignment horizontal="left" wrapText="1"/>
    </xf>
    <xf numFmtId="0" fontId="8" fillId="5" borderId="18" xfId="0" applyFont="1" applyFill="1" applyBorder="1" applyAlignment="1">
      <alignment horizontal="left" wrapText="1"/>
    </xf>
    <xf numFmtId="0" fontId="17" fillId="5" borderId="81" xfId="0" applyFont="1" applyFill="1" applyBorder="1" applyAlignment="1">
      <alignment horizontal="left" wrapText="1"/>
    </xf>
    <xf numFmtId="0" fontId="17" fillId="5" borderId="82" xfId="0" applyFont="1" applyFill="1" applyBorder="1" applyAlignment="1">
      <alignment horizontal="left" wrapText="1"/>
    </xf>
    <xf numFmtId="0" fontId="17" fillId="5" borderId="20" xfId="0" applyFont="1" applyFill="1" applyBorder="1" applyAlignment="1">
      <alignment horizontal="left" wrapText="1"/>
    </xf>
    <xf numFmtId="0" fontId="13" fillId="5" borderId="77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3" fillId="5" borderId="78" xfId="0" applyFont="1" applyFill="1" applyBorder="1" applyAlignment="1">
      <alignment horizontal="left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91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15" fillId="9" borderId="30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73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5" fillId="4" borderId="72" xfId="0" applyFont="1" applyFill="1" applyBorder="1" applyAlignment="1">
      <alignment horizontal="center" vertical="center" wrapText="1"/>
    </xf>
    <xf numFmtId="0" fontId="0" fillId="0" borderId="73" xfId="0" applyBorder="1"/>
    <xf numFmtId="0" fontId="15" fillId="9" borderId="37" xfId="0" applyFont="1" applyFill="1" applyBorder="1" applyAlignment="1">
      <alignment horizontal="center" vertical="center" wrapText="1"/>
    </xf>
    <xf numFmtId="0" fontId="17" fillId="5" borderId="86" xfId="0" applyFont="1" applyFill="1" applyBorder="1" applyAlignment="1">
      <alignment horizontal="left" wrapText="1"/>
    </xf>
    <xf numFmtId="0" fontId="17" fillId="5" borderId="87" xfId="0" applyFont="1" applyFill="1" applyBorder="1" applyAlignment="1">
      <alignment horizontal="left" wrapText="1"/>
    </xf>
    <xf numFmtId="0" fontId="17" fillId="5" borderId="88" xfId="0" applyFont="1" applyFill="1" applyBorder="1" applyAlignment="1">
      <alignment horizontal="left" wrapText="1"/>
    </xf>
    <xf numFmtId="0" fontId="8" fillId="5" borderId="59" xfId="0" applyFont="1" applyFill="1" applyBorder="1" applyAlignment="1">
      <alignment horizontal="left" wrapText="1"/>
    </xf>
    <xf numFmtId="0" fontId="8" fillId="5" borderId="56" xfId="0" applyFont="1" applyFill="1" applyBorder="1" applyAlignment="1">
      <alignment horizontal="left" wrapText="1"/>
    </xf>
    <xf numFmtId="0" fontId="8" fillId="5" borderId="58" xfId="0" applyFont="1" applyFill="1" applyBorder="1" applyAlignment="1">
      <alignment horizontal="left" wrapText="1"/>
    </xf>
    <xf numFmtId="0" fontId="4" fillId="9" borderId="74" xfId="0" applyFont="1" applyFill="1" applyBorder="1" applyAlignment="1">
      <alignment horizontal="center" vertical="center" wrapText="1"/>
    </xf>
    <xf numFmtId="0" fontId="4" fillId="9" borderId="75" xfId="0" applyFont="1" applyFill="1" applyBorder="1" applyAlignment="1">
      <alignment horizontal="center" vertical="center" wrapText="1"/>
    </xf>
    <xf numFmtId="0" fontId="4" fillId="9" borderId="76" xfId="0" applyFont="1" applyFill="1" applyBorder="1" applyAlignment="1">
      <alignment horizontal="center" vertical="center" wrapText="1"/>
    </xf>
    <xf numFmtId="0" fontId="6" fillId="9" borderId="72" xfId="0" applyFont="1" applyFill="1" applyBorder="1" applyAlignment="1">
      <alignment horizontal="center"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85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66" xfId="0" applyFont="1" applyFill="1" applyBorder="1" applyAlignment="1">
      <alignment horizontal="center" vertical="center" wrapText="1"/>
    </xf>
    <xf numFmtId="0" fontId="6" fillId="9" borderId="100" xfId="0" applyFont="1" applyFill="1" applyBorder="1" applyAlignment="1">
      <alignment horizontal="center" vertical="center" wrapText="1"/>
    </xf>
    <xf numFmtId="0" fontId="6" fillId="9" borderId="77" xfId="0" applyFont="1" applyFill="1" applyBorder="1" applyAlignment="1">
      <alignment horizontal="center" vertical="center" wrapText="1"/>
    </xf>
    <xf numFmtId="0" fontId="6" fillId="9" borderId="9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/>
    </xf>
    <xf numFmtId="0" fontId="61" fillId="0" borderId="137" xfId="0" applyFont="1" applyBorder="1" applyAlignment="1">
      <alignment vertical="top" wrapText="1"/>
    </xf>
    <xf numFmtId="0" fontId="61" fillId="0" borderId="139" xfId="0" applyFont="1" applyBorder="1" applyAlignment="1">
      <alignment vertical="top" wrapText="1"/>
    </xf>
    <xf numFmtId="0" fontId="77" fillId="0" borderId="137" xfId="0" applyFont="1" applyBorder="1" applyAlignment="1">
      <alignment vertical="top" wrapText="1"/>
    </xf>
    <xf numFmtId="0" fontId="77" fillId="0" borderId="139" xfId="0" applyFont="1" applyBorder="1" applyAlignment="1">
      <alignment vertical="top" wrapText="1"/>
    </xf>
    <xf numFmtId="0" fontId="61" fillId="0" borderId="137" xfId="0" applyFont="1" applyBorder="1" applyAlignment="1">
      <alignment horizontal="center" vertical="top" wrapText="1"/>
    </xf>
    <xf numFmtId="0" fontId="61" fillId="0" borderId="139" xfId="0" applyFont="1" applyBorder="1" applyAlignment="1">
      <alignment horizontal="center" vertical="top" wrapText="1"/>
    </xf>
    <xf numFmtId="0" fontId="77" fillId="0" borderId="138" xfId="0" applyFont="1" applyBorder="1" applyAlignment="1">
      <alignment vertical="top" wrapText="1"/>
    </xf>
    <xf numFmtId="0" fontId="61" fillId="0" borderId="66" xfId="0" applyFont="1" applyBorder="1" applyAlignment="1">
      <alignment horizontal="center" vertical="top" wrapText="1"/>
    </xf>
    <xf numFmtId="0" fontId="61" fillId="0" borderId="67" xfId="0" applyFont="1" applyBorder="1" applyAlignment="1">
      <alignment horizontal="center" vertical="top" wrapText="1"/>
    </xf>
    <xf numFmtId="0" fontId="61" fillId="0" borderId="100" xfId="0" applyFont="1" applyBorder="1" applyAlignment="1">
      <alignment horizontal="center" vertical="top" wrapText="1"/>
    </xf>
    <xf numFmtId="0" fontId="61" fillId="0" borderId="69" xfId="0" applyFont="1" applyBorder="1" applyAlignment="1">
      <alignment horizontal="center" vertical="top" wrapText="1"/>
    </xf>
    <xf numFmtId="0" fontId="61" fillId="0" borderId="70" xfId="0" applyFont="1" applyBorder="1" applyAlignment="1">
      <alignment horizontal="center" vertical="top" wrapText="1"/>
    </xf>
    <xf numFmtId="0" fontId="61" fillId="0" borderId="140" xfId="0" applyFont="1" applyBorder="1" applyAlignment="1">
      <alignment horizontal="center" vertical="top" wrapText="1"/>
    </xf>
    <xf numFmtId="0" fontId="61" fillId="0" borderId="74" xfId="0" applyFont="1" applyBorder="1" applyAlignment="1">
      <alignment horizontal="center" vertical="top" wrapText="1"/>
    </xf>
    <xf numFmtId="0" fontId="61" fillId="0" borderId="75" xfId="0" applyFont="1" applyBorder="1" applyAlignment="1">
      <alignment horizontal="center" vertical="top" wrapText="1"/>
    </xf>
    <xf numFmtId="0" fontId="61" fillId="0" borderId="76" xfId="0" applyFont="1" applyBorder="1" applyAlignment="1">
      <alignment horizontal="center" vertical="top" wrapText="1"/>
    </xf>
    <xf numFmtId="0" fontId="61" fillId="0" borderId="138" xfId="0" applyFont="1" applyBorder="1" applyAlignment="1">
      <alignment horizontal="center" vertical="top" wrapText="1"/>
    </xf>
    <xf numFmtId="0" fontId="81" fillId="0" borderId="0" xfId="0" applyFont="1" applyAlignment="1"/>
    <xf numFmtId="0" fontId="67" fillId="0" borderId="0" xfId="1" applyFont="1" applyAlignment="1" applyProtection="1">
      <alignment horizontal="justify"/>
    </xf>
    <xf numFmtId="0" fontId="27" fillId="0" borderId="0" xfId="0" applyFont="1" applyAlignment="1"/>
    <xf numFmtId="0" fontId="61" fillId="0" borderId="138" xfId="0" applyFont="1" applyBorder="1" applyAlignment="1">
      <alignment vertical="top" wrapText="1"/>
    </xf>
    <xf numFmtId="0" fontId="61" fillId="0" borderId="74" xfId="0" applyFont="1" applyBorder="1" applyAlignment="1">
      <alignment horizontal="justify" vertical="top" wrapText="1"/>
    </xf>
    <xf numFmtId="0" fontId="61" fillId="0" borderId="75" xfId="0" applyFont="1" applyBorder="1" applyAlignment="1">
      <alignment horizontal="justify" vertical="top" wrapText="1"/>
    </xf>
    <xf numFmtId="0" fontId="61" fillId="0" borderId="76" xfId="0" applyFont="1" applyBorder="1" applyAlignment="1">
      <alignment horizontal="justify" vertical="top" wrapText="1"/>
    </xf>
    <xf numFmtId="0" fontId="67" fillId="0" borderId="70" xfId="1" applyFont="1" applyBorder="1" applyAlignment="1" applyProtection="1">
      <alignment horizontal="justify"/>
    </xf>
    <xf numFmtId="0" fontId="27" fillId="0" borderId="70" xfId="0" applyFont="1" applyBorder="1" applyAlignment="1"/>
    <xf numFmtId="0" fontId="74" fillId="0" borderId="137" xfId="0" applyFont="1" applyBorder="1" applyAlignment="1">
      <alignment vertical="top" wrapText="1"/>
    </xf>
    <xf numFmtId="0" fontId="74" fillId="0" borderId="139" xfId="0" applyFont="1" applyBorder="1" applyAlignment="1">
      <alignment vertical="top" wrapText="1"/>
    </xf>
    <xf numFmtId="0" fontId="76" fillId="0" borderId="137" xfId="0" applyFont="1" applyBorder="1" applyAlignment="1">
      <alignment horizontal="center" vertical="top" wrapText="1"/>
    </xf>
    <xf numFmtId="0" fontId="76" fillId="0" borderId="138" xfId="0" applyFont="1" applyBorder="1" applyAlignment="1">
      <alignment horizontal="center" vertical="top" wrapText="1"/>
    </xf>
    <xf numFmtId="0" fontId="76" fillId="0" borderId="139" xfId="0" applyFont="1" applyBorder="1" applyAlignment="1">
      <alignment horizontal="center" vertical="top" wrapText="1"/>
    </xf>
    <xf numFmtId="0" fontId="39" fillId="0" borderId="0" xfId="0" applyFont="1" applyAlignment="1">
      <alignment horizontal="justify" wrapText="1"/>
    </xf>
    <xf numFmtId="0" fontId="27" fillId="0" borderId="0" xfId="1" applyFont="1" applyAlignment="1" applyProtection="1">
      <alignment horizontal="justify" wrapText="1"/>
    </xf>
    <xf numFmtId="0" fontId="65" fillId="0" borderId="0" xfId="1" applyFont="1" applyAlignment="1" applyProtection="1">
      <alignment horizontal="justify"/>
    </xf>
    <xf numFmtId="0" fontId="66" fillId="0" borderId="0" xfId="0" applyFont="1" applyAlignment="1"/>
    <xf numFmtId="0" fontId="68" fillId="0" borderId="0" xfId="1" applyFont="1" applyAlignment="1" applyProtection="1">
      <alignment horizontal="center"/>
    </xf>
    <xf numFmtId="0" fontId="69" fillId="0" borderId="0" xfId="0" applyFont="1" applyAlignment="1"/>
    <xf numFmtId="0" fontId="63" fillId="0" borderId="0" xfId="1" applyFont="1" applyAlignment="1" applyProtection="1">
      <alignment horizontal="center"/>
    </xf>
    <xf numFmtId="0" fontId="64" fillId="0" borderId="0" xfId="0" applyFont="1" applyAlignment="1"/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wrapText="1"/>
    </xf>
    <xf numFmtId="0" fontId="17" fillId="6" borderId="13" xfId="0" applyFont="1" applyFill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80" fillId="0" borderId="0" xfId="1" applyFont="1" applyAlignment="1" applyProtection="1">
      <alignment horizontal="center"/>
    </xf>
    <xf numFmtId="0" fontId="39" fillId="0" borderId="0" xfId="0" applyFont="1" applyAlignment="1"/>
    <xf numFmtId="0" fontId="79" fillId="0" borderId="0" xfId="0" applyFont="1" applyAlignment="1"/>
    <xf numFmtId="0" fontId="39" fillId="0" borderId="75" xfId="0" applyFont="1" applyBorder="1" applyAlignment="1">
      <alignment horizontal="justify"/>
    </xf>
    <xf numFmtId="0" fontId="0" fillId="0" borderId="75" xfId="0" applyBorder="1" applyAlignment="1"/>
    <xf numFmtId="0" fontId="75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70" fillId="0" borderId="0" xfId="0" applyFont="1" applyAlignment="1">
      <alignment horizontal="center"/>
    </xf>
    <xf numFmtId="0" fontId="38" fillId="0" borderId="145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38" fillId="0" borderId="146" xfId="0" applyFont="1" applyBorder="1" applyAlignment="1">
      <alignment horizontal="center" vertical="top" wrapText="1"/>
    </xf>
    <xf numFmtId="0" fontId="0" fillId="0" borderId="142" xfId="0" applyBorder="1" applyAlignment="1">
      <alignment horizontal="center" vertical="top" wrapText="1"/>
    </xf>
    <xf numFmtId="0" fontId="70" fillId="0" borderId="0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0" fillId="0" borderId="0" xfId="0" applyFont="1" applyAlignment="1"/>
    <xf numFmtId="0" fontId="14" fillId="4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6" fillId="4" borderId="4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8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24" fillId="0" borderId="58" xfId="0" applyFont="1" applyBorder="1" applyAlignment="1">
      <alignment horizontal="left" wrapText="1"/>
    </xf>
    <xf numFmtId="0" fontId="2" fillId="0" borderId="3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8" fillId="0" borderId="39" xfId="0" applyFont="1" applyFill="1" applyBorder="1" applyAlignment="1">
      <alignment horizontal="left" wrapText="1"/>
    </xf>
    <xf numFmtId="0" fontId="38" fillId="0" borderId="8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2" fillId="2" borderId="36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6" borderId="35" xfId="0" applyNumberFormat="1" applyFill="1" applyBorder="1" applyAlignment="1">
      <alignment horizontal="center"/>
    </xf>
    <xf numFmtId="0" fontId="2" fillId="0" borderId="8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90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65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E1FFE1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9B382998E873AFDC48FCBAA799F479A6327E7FD0D88ECFBAD11460FEAvEo6N" TargetMode="External"/><Relationship Id="rId13" Type="http://schemas.openxmlformats.org/officeDocument/2006/relationships/hyperlink" Target="consultantplus://offline/ref=59B382998E873AFDC48FCBAA799F479A6327E7FD0D88ECFBAD11460FEAvEo6N" TargetMode="External"/><Relationship Id="rId18" Type="http://schemas.openxmlformats.org/officeDocument/2006/relationships/comments" Target="../comments1.xml"/><Relationship Id="rId3" Type="http://schemas.openxmlformats.org/officeDocument/2006/relationships/hyperlink" Target="consultantplus://offline/ref=59B382998E873AFDC48FCBAA799F479A6327E7FD0D88ECFBAD11460FEAvEo6N" TargetMode="External"/><Relationship Id="rId7" Type="http://schemas.openxmlformats.org/officeDocument/2006/relationships/hyperlink" Target="consultantplus://offline/ref=59B382998E873AFDC48FCBAA799F479A6327E7FD0D88ECFBAD11460FEAvEo6N" TargetMode="External"/><Relationship Id="rId12" Type="http://schemas.openxmlformats.org/officeDocument/2006/relationships/hyperlink" Target="consultantplus://offline/ref=59B382998E873AFDC48FCBAA799F479A6327E7FD0D88ECFBAD11460FEAvEo6N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consultantplus://offline/ref=59B382998E873AFDC48FCBAA799F479A6327E7FD0D88ECFBAD11460FEAvEo6N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9B382998E873AFDC48FCBAA799F479A6327E7FD0D88ECFBAD11460FEAvEo6N" TargetMode="External"/><Relationship Id="rId6" Type="http://schemas.openxmlformats.org/officeDocument/2006/relationships/hyperlink" Target="consultantplus://offline/ref=59B382998E873AFDC48FCBAA799F479A6327E7FD0D88ECFBAD11460FEAvEo6N" TargetMode="External"/><Relationship Id="rId11" Type="http://schemas.openxmlformats.org/officeDocument/2006/relationships/hyperlink" Target="consultantplus://offline/ref=59B382998E873AFDC48FCBAA799F479A6327E7FD0D88ECFBAD11460FEAvEo6N" TargetMode="External"/><Relationship Id="rId5" Type="http://schemas.openxmlformats.org/officeDocument/2006/relationships/hyperlink" Target="consultantplus://offline/ref=59B382998E873AFDC48FCBAA799F479A6327E7FD0D88ECFBAD11460FEAvEo6N" TargetMode="External"/><Relationship Id="rId15" Type="http://schemas.openxmlformats.org/officeDocument/2006/relationships/hyperlink" Target="consultantplus://offline/ref=59B382998E873AFDC48FCBAA799F479A6327E7FD0D88ECFBAD11460FEAvEo6N" TargetMode="External"/><Relationship Id="rId10" Type="http://schemas.openxmlformats.org/officeDocument/2006/relationships/hyperlink" Target="consultantplus://offline/ref=59B382998E873AFDC48FCBAA799F479A6327E7FD0D88ECFBAD11460FEAvEo6N" TargetMode="External"/><Relationship Id="rId4" Type="http://schemas.openxmlformats.org/officeDocument/2006/relationships/hyperlink" Target="consultantplus://offline/ref=59B382998E873AFDC48FCBAA799F479A6327E7FD0D88ECFBAD11460FEAvEo6N" TargetMode="External"/><Relationship Id="rId9" Type="http://schemas.openxmlformats.org/officeDocument/2006/relationships/hyperlink" Target="consultantplus://offline/ref=59B382998E873AFDC48FCBAA799F479A6327E7FD0D88ECFBAD11460FEAvEo6N" TargetMode="External"/><Relationship Id="rId14" Type="http://schemas.openxmlformats.org/officeDocument/2006/relationships/hyperlink" Target="consultantplus://offline/ref=59B382998E873AFDC48FCBAA799F479A6327E7FD0D88ECFBAD11460FEAvEo6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9B382998E873AFDC48FCBAA799F479A6327E7FD0D88ECFBAD11460FEAvEo6N" TargetMode="External"/><Relationship Id="rId13" Type="http://schemas.openxmlformats.org/officeDocument/2006/relationships/hyperlink" Target="consultantplus://offline/ref=59B382998E873AFDC48FCBAA799F479A6327E7FD0D88ECFBAD11460FEAvEo6N" TargetMode="External"/><Relationship Id="rId18" Type="http://schemas.openxmlformats.org/officeDocument/2006/relationships/hyperlink" Target="consultantplus://offline/ref=D1EC254E81E38E4682B1D28CF3BEA6709E4690DEF0ED38DAEF0884FFB9XAGEO" TargetMode="External"/><Relationship Id="rId26" Type="http://schemas.openxmlformats.org/officeDocument/2006/relationships/hyperlink" Target="consultantplus://offline/ref=D1EC254E81E38E4682B1D28CF3BEA6709E4690DEF0ED38DAEF0884FFB9XAGEO" TargetMode="External"/><Relationship Id="rId3" Type="http://schemas.openxmlformats.org/officeDocument/2006/relationships/hyperlink" Target="consultantplus://offline/ref=59B382998E873AFDC48FCBAA799F479A6327E7FD0D88ECFBAD11460FEAvEo6N" TargetMode="External"/><Relationship Id="rId21" Type="http://schemas.openxmlformats.org/officeDocument/2006/relationships/hyperlink" Target="consultantplus://offline/ref=D1EC254E81E38E4682B1D28CF3BEA6709E4690DEF0ED38DAEF0884FFB9XAGEO" TargetMode="External"/><Relationship Id="rId7" Type="http://schemas.openxmlformats.org/officeDocument/2006/relationships/hyperlink" Target="consultantplus://offline/ref=59B382998E873AFDC48FCBAA799F479A6327E7FD0D88ECFBAD11460FEAvEo6N" TargetMode="External"/><Relationship Id="rId12" Type="http://schemas.openxmlformats.org/officeDocument/2006/relationships/hyperlink" Target="consultantplus://offline/ref=59B382998E873AFDC48FCBAA799F479A6327E7FD0D88ECFBAD11460FEAvEo6N" TargetMode="External"/><Relationship Id="rId17" Type="http://schemas.openxmlformats.org/officeDocument/2006/relationships/hyperlink" Target="consultantplus://offline/ref=D1EC254E81E38E4682B1D28CF3BEA6709E4690DEF0ED38DAEF0884FFB9XAGEO" TargetMode="External"/><Relationship Id="rId25" Type="http://schemas.openxmlformats.org/officeDocument/2006/relationships/hyperlink" Target="consultantplus://offline/ref=D1EC254E81E38E4682B1D28CF3BEA6709E4690DEF0ED38DAEF0884FFB9XAGEO" TargetMode="External"/><Relationship Id="rId2" Type="http://schemas.openxmlformats.org/officeDocument/2006/relationships/hyperlink" Target="consultantplus://offline/ref=59B382998E873AFDC48FCBAA799F479A6327E7FD0D88ECFBAD11460FEAvEo6N" TargetMode="External"/><Relationship Id="rId16" Type="http://schemas.openxmlformats.org/officeDocument/2006/relationships/hyperlink" Target="consultantplus://offline/ref=D1EC254E81E38E4682B1D28CF3BEA6709E4690DEF0ED38DAEF0884FFB9XAGEO" TargetMode="External"/><Relationship Id="rId20" Type="http://schemas.openxmlformats.org/officeDocument/2006/relationships/hyperlink" Target="consultantplus://offline/ref=D1EC254E81E38E4682B1D28CF3BEA6709E4690DEF0ED38DAEF0884FFB9XAGEO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consultantplus://offline/ref=59B382998E873AFDC48FCBAA799F479A6327E7FD0D88ECFBAD11460FEAvEo6N" TargetMode="External"/><Relationship Id="rId6" Type="http://schemas.openxmlformats.org/officeDocument/2006/relationships/hyperlink" Target="consultantplus://offline/ref=59B382998E873AFDC48FCBAA799F479A6327E7FD0D88ECFBAD11460FEAvEo6N" TargetMode="External"/><Relationship Id="rId11" Type="http://schemas.openxmlformats.org/officeDocument/2006/relationships/hyperlink" Target="consultantplus://offline/ref=59B382998E873AFDC48FCBAA799F479A6327E7FD0D88ECFBAD11460FEAvEo6N" TargetMode="External"/><Relationship Id="rId24" Type="http://schemas.openxmlformats.org/officeDocument/2006/relationships/hyperlink" Target="consultantplus://offline/ref=D1EC254E81E38E4682B1D28CF3BEA6709E4690DEF0ED38DAEF0884FFB9XAGEO" TargetMode="External"/><Relationship Id="rId5" Type="http://schemas.openxmlformats.org/officeDocument/2006/relationships/hyperlink" Target="consultantplus://offline/ref=59B382998E873AFDC48FCBAA799F479A6327E7FD0D88ECFBAD11460FEAvEo6N" TargetMode="External"/><Relationship Id="rId15" Type="http://schemas.openxmlformats.org/officeDocument/2006/relationships/hyperlink" Target="consultantplus://offline/ref=59B382998E873AFDC48FCBAA799F479A6327E7FD0D88ECFBAD11460FEAvEo6N" TargetMode="External"/><Relationship Id="rId23" Type="http://schemas.openxmlformats.org/officeDocument/2006/relationships/hyperlink" Target="consultantplus://offline/ref=D1EC254E81E38E4682B1D28CF3BEA6709E4690DEF0ED38DAEF0884FFB9XAGEO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consultantplus://offline/ref=59B382998E873AFDC48FCBAA799F479A6327E7FD0D88ECFBAD11460FEAvEo6N" TargetMode="External"/><Relationship Id="rId19" Type="http://schemas.openxmlformats.org/officeDocument/2006/relationships/hyperlink" Target="consultantplus://offline/ref=D1EC254E81E38E4682B1D28CF3BEA6709E4690DEF0ED38DAEF0884FFB9XAGEO" TargetMode="External"/><Relationship Id="rId4" Type="http://schemas.openxmlformats.org/officeDocument/2006/relationships/hyperlink" Target="consultantplus://offline/ref=59B382998E873AFDC48FCBAA799F479A6327E7FD0D88ECFBAD11460FEAvEo6N" TargetMode="External"/><Relationship Id="rId9" Type="http://schemas.openxmlformats.org/officeDocument/2006/relationships/hyperlink" Target="consultantplus://offline/ref=59B382998E873AFDC48FCBAA799F479A6327E7FD0D88ECFBAD11460FEAvEo6N" TargetMode="External"/><Relationship Id="rId14" Type="http://schemas.openxmlformats.org/officeDocument/2006/relationships/hyperlink" Target="consultantplus://offline/ref=59B382998E873AFDC48FCBAA799F479A6327E7FD0D88ECFBAD11460FEAvEo6N" TargetMode="External"/><Relationship Id="rId22" Type="http://schemas.openxmlformats.org/officeDocument/2006/relationships/hyperlink" Target="consultantplus://offline/ref=D1EC254E81E38E4682B1D28CF3BEA6709E4690DEF0ED38DAEF0884FFB9XAGEO" TargetMode="External"/><Relationship Id="rId27" Type="http://schemas.openxmlformats.org/officeDocument/2006/relationships/hyperlink" Target="consultantplus://offline/ref=D1EC254E81E38E4682B1D28CF3BEA6709E4690DEF0ED38DAEF0884FFB9XAGEO" TargetMode="External"/><Relationship Id="rId30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9B382998E873AFDC48FCBAA799F479A6327E7FD0D88ECFBAD11460FEAvEo6N" TargetMode="External"/><Relationship Id="rId13" Type="http://schemas.openxmlformats.org/officeDocument/2006/relationships/hyperlink" Target="consultantplus://offline/ref=59B382998E873AFDC48FCBAA799F479A6327E7FD0D88ECFBAD11460FEAvEo6N" TargetMode="External"/><Relationship Id="rId18" Type="http://schemas.openxmlformats.org/officeDocument/2006/relationships/comments" Target="../comments3.xml"/><Relationship Id="rId3" Type="http://schemas.openxmlformats.org/officeDocument/2006/relationships/hyperlink" Target="consultantplus://offline/ref=59B382998E873AFDC48FCBAA799F479A6327E7FD0D88ECFBAD11460FEAvEo6N" TargetMode="External"/><Relationship Id="rId7" Type="http://schemas.openxmlformats.org/officeDocument/2006/relationships/hyperlink" Target="consultantplus://offline/ref=59B382998E873AFDC48FCBAA799F479A6327E7FD0D88ECFBAD11460FEAvEo6N" TargetMode="External"/><Relationship Id="rId12" Type="http://schemas.openxmlformats.org/officeDocument/2006/relationships/hyperlink" Target="consultantplus://offline/ref=59B382998E873AFDC48FCBAA799F479A6327E7FD0D88ECFBAD11460FEAvEo6N" TargetMode="External"/><Relationship Id="rId17" Type="http://schemas.openxmlformats.org/officeDocument/2006/relationships/vmlDrawing" Target="../drawings/vmlDrawing3.vml"/><Relationship Id="rId2" Type="http://schemas.openxmlformats.org/officeDocument/2006/relationships/hyperlink" Target="consultantplus://offline/ref=59B382998E873AFDC48FCBAA799F479A6327E7FD0D88ECFBAD11460FEAvEo6N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9B382998E873AFDC48FCBAA799F479A6327E7FD0D88ECFBAD11460FEAvEo6N" TargetMode="External"/><Relationship Id="rId6" Type="http://schemas.openxmlformats.org/officeDocument/2006/relationships/hyperlink" Target="consultantplus://offline/ref=59B382998E873AFDC48FCBAA799F479A6327E7FD0D88ECFBAD11460FEAvEo6N" TargetMode="External"/><Relationship Id="rId11" Type="http://schemas.openxmlformats.org/officeDocument/2006/relationships/hyperlink" Target="consultantplus://offline/ref=59B382998E873AFDC48FCBAA799F479A6327E7FD0D88ECFBAD11460FEAvEo6N" TargetMode="External"/><Relationship Id="rId5" Type="http://schemas.openxmlformats.org/officeDocument/2006/relationships/hyperlink" Target="consultantplus://offline/ref=59B382998E873AFDC48FCBAA799F479A6327E7FD0D88ECFBAD11460FEAvEo6N" TargetMode="External"/><Relationship Id="rId15" Type="http://schemas.openxmlformats.org/officeDocument/2006/relationships/hyperlink" Target="consultantplus://offline/ref=59B382998E873AFDC48FCBAA799F479A6327E7FD0D88ECFBAD11460FEAvEo6N" TargetMode="External"/><Relationship Id="rId10" Type="http://schemas.openxmlformats.org/officeDocument/2006/relationships/hyperlink" Target="consultantplus://offline/ref=59B382998E873AFDC48FCBAA799F479A6327E7FD0D88ECFBAD11460FEAvEo6N" TargetMode="External"/><Relationship Id="rId4" Type="http://schemas.openxmlformats.org/officeDocument/2006/relationships/hyperlink" Target="consultantplus://offline/ref=59B382998E873AFDC48FCBAA799F479A6327E7FD0D88ECFBAD11460FEAvEo6N" TargetMode="External"/><Relationship Id="rId9" Type="http://schemas.openxmlformats.org/officeDocument/2006/relationships/hyperlink" Target="consultantplus://offline/ref=59B382998E873AFDC48FCBAA799F479A6327E7FD0D88ECFBAD11460FEAvEo6N" TargetMode="External"/><Relationship Id="rId14" Type="http://schemas.openxmlformats.org/officeDocument/2006/relationships/hyperlink" Target="consultantplus://offline/ref=59B382998E873AFDC48FCBAA799F479A6327E7FD0D88ECFBAD11460FEAvEo6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80" zoomScaleSheetLayoutView="80" workbookViewId="0">
      <selection activeCell="C11" sqref="C11:N11"/>
    </sheetView>
  </sheetViews>
  <sheetFormatPr defaultRowHeight="15"/>
  <cols>
    <col min="1" max="2" width="11.85546875" customWidth="1"/>
    <col min="13" max="13" width="21.42578125" customWidth="1"/>
    <col min="16" max="16" width="14.28515625" customWidth="1"/>
  </cols>
  <sheetData>
    <row r="1" spans="1:18" s="414" customFormat="1" ht="18.75">
      <c r="A1" s="433" t="s">
        <v>83</v>
      </c>
      <c r="B1" s="433"/>
      <c r="L1" s="433" t="s">
        <v>81</v>
      </c>
      <c r="M1" s="434"/>
      <c r="N1" s="434"/>
      <c r="O1" s="434"/>
      <c r="P1" s="434"/>
    </row>
    <row r="2" spans="1:18" s="414" customFormat="1" ht="34.5" customHeight="1">
      <c r="A2" s="648" t="s">
        <v>351</v>
      </c>
      <c r="B2" s="648"/>
      <c r="C2" s="648"/>
      <c r="D2" s="648"/>
      <c r="E2" s="648"/>
      <c r="F2" s="648"/>
      <c r="L2" s="648" t="s">
        <v>131</v>
      </c>
      <c r="M2" s="648"/>
      <c r="N2" s="648"/>
      <c r="O2" s="648"/>
      <c r="P2" s="648"/>
    </row>
    <row r="3" spans="1:18" s="414" customFormat="1" ht="18.75">
      <c r="A3" s="435"/>
      <c r="B3" s="435"/>
      <c r="C3" s="435"/>
      <c r="D3" s="435"/>
      <c r="E3" s="435"/>
      <c r="F3" s="436" t="s">
        <v>352</v>
      </c>
      <c r="G3" s="435"/>
      <c r="H3" s="435"/>
      <c r="L3" s="649" t="s">
        <v>132</v>
      </c>
      <c r="M3" s="649"/>
      <c r="N3" s="649"/>
      <c r="O3" s="649"/>
      <c r="P3" s="649"/>
    </row>
    <row r="4" spans="1:18" s="414" customFormat="1" ht="15.75" customHeight="1">
      <c r="A4" s="437" t="s">
        <v>84</v>
      </c>
      <c r="B4" s="437"/>
      <c r="C4" s="437"/>
      <c r="D4" s="437"/>
      <c r="E4" s="437"/>
      <c r="F4" s="437"/>
      <c r="L4" s="650" t="s">
        <v>82</v>
      </c>
      <c r="M4" s="650"/>
      <c r="N4" s="650"/>
      <c r="O4" s="650"/>
      <c r="P4" s="650"/>
    </row>
    <row r="5" spans="1:18" s="414" customFormat="1" ht="15.75" customHeight="1">
      <c r="L5" s="438"/>
      <c r="M5" s="438"/>
      <c r="N5" s="438"/>
      <c r="O5" s="438"/>
      <c r="P5" s="438"/>
    </row>
    <row r="6" spans="1:18" s="414" customFormat="1" ht="30" customHeight="1">
      <c r="A6" s="439"/>
      <c r="B6" s="439"/>
      <c r="C6" s="651" t="s">
        <v>61</v>
      </c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439"/>
      <c r="P6" s="439"/>
    </row>
    <row r="7" spans="1:18" s="414" customFormat="1" ht="45.75" customHeight="1">
      <c r="A7" s="440"/>
      <c r="B7" s="440"/>
      <c r="C7" s="643" t="s">
        <v>133</v>
      </c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440"/>
      <c r="P7" s="440"/>
    </row>
    <row r="8" spans="1:18" s="414" customFormat="1" ht="25.5" customHeight="1">
      <c r="A8" s="441"/>
      <c r="B8" s="441"/>
      <c r="C8" s="644" t="s">
        <v>62</v>
      </c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441"/>
      <c r="P8" s="441"/>
    </row>
    <row r="9" spans="1:18" s="414" customFormat="1" ht="24" customHeight="1">
      <c r="A9" s="439"/>
      <c r="B9" s="439"/>
      <c r="C9" s="645" t="s">
        <v>72</v>
      </c>
      <c r="D9" s="645"/>
      <c r="E9" s="645"/>
      <c r="F9" s="645"/>
      <c r="G9" s="645"/>
      <c r="H9" s="645"/>
      <c r="I9" s="645"/>
      <c r="J9" s="645"/>
      <c r="K9" s="645"/>
      <c r="L9" s="645"/>
      <c r="M9" s="646">
        <v>43466</v>
      </c>
      <c r="N9" s="643"/>
      <c r="O9" s="442"/>
      <c r="P9" s="442"/>
    </row>
    <row r="10" spans="1:18" s="414" customFormat="1" ht="23.25" customHeight="1">
      <c r="A10" s="443"/>
      <c r="B10" s="443"/>
      <c r="M10" s="647" t="s">
        <v>69</v>
      </c>
      <c r="N10" s="647"/>
    </row>
    <row r="11" spans="1:18" s="414" customFormat="1" ht="54" customHeight="1">
      <c r="A11" s="444"/>
      <c r="B11" s="444"/>
      <c r="C11" s="623" t="s">
        <v>34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444"/>
      <c r="P11" s="444"/>
    </row>
    <row r="12" spans="1:18" s="414" customFormat="1" ht="7.5" customHeight="1"/>
    <row r="13" spans="1:18" s="421" customFormat="1" ht="45.75" customHeight="1" thickBot="1">
      <c r="A13" s="624" t="s">
        <v>8</v>
      </c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R13" s="445"/>
    </row>
    <row r="14" spans="1:18" s="446" customFormat="1" ht="231.75" customHeight="1">
      <c r="A14" s="625" t="s">
        <v>1</v>
      </c>
      <c r="B14" s="626"/>
      <c r="C14" s="626"/>
      <c r="D14" s="626"/>
      <c r="E14" s="626"/>
      <c r="F14" s="626"/>
      <c r="G14" s="627"/>
      <c r="H14" s="628" t="s">
        <v>467</v>
      </c>
      <c r="I14" s="629"/>
      <c r="J14" s="629"/>
      <c r="K14" s="629"/>
      <c r="L14" s="629"/>
      <c r="M14" s="629"/>
      <c r="N14" s="629"/>
      <c r="O14" s="629"/>
      <c r="P14" s="630"/>
      <c r="Q14" s="421"/>
      <c r="R14" s="420"/>
    </row>
    <row r="15" spans="1:18" s="446" customFormat="1" ht="409.5" customHeight="1">
      <c r="A15" s="631" t="s">
        <v>2</v>
      </c>
      <c r="B15" s="632"/>
      <c r="C15" s="632"/>
      <c r="D15" s="632"/>
      <c r="E15" s="632"/>
      <c r="F15" s="632"/>
      <c r="G15" s="633"/>
      <c r="H15" s="637" t="s">
        <v>468</v>
      </c>
      <c r="I15" s="638"/>
      <c r="J15" s="638"/>
      <c r="K15" s="638"/>
      <c r="L15" s="638"/>
      <c r="M15" s="638"/>
      <c r="N15" s="638"/>
      <c r="O15" s="638"/>
      <c r="P15" s="639"/>
      <c r="Q15" s="421"/>
      <c r="R15" s="420"/>
    </row>
    <row r="16" spans="1:18" s="446" customFormat="1" ht="371.25" customHeight="1">
      <c r="A16" s="634"/>
      <c r="B16" s="635"/>
      <c r="C16" s="635"/>
      <c r="D16" s="635"/>
      <c r="E16" s="635"/>
      <c r="F16" s="635"/>
      <c r="G16" s="636"/>
      <c r="H16" s="640"/>
      <c r="I16" s="641"/>
      <c r="J16" s="641"/>
      <c r="K16" s="641"/>
      <c r="L16" s="641"/>
      <c r="M16" s="641"/>
      <c r="N16" s="641"/>
      <c r="O16" s="641"/>
      <c r="P16" s="642"/>
      <c r="Q16" s="421"/>
      <c r="R16" s="420"/>
    </row>
    <row r="17" spans="1:18" s="446" customFormat="1" ht="60" customHeight="1" thickBot="1">
      <c r="A17" s="615" t="s">
        <v>3</v>
      </c>
      <c r="B17" s="616"/>
      <c r="C17" s="616"/>
      <c r="D17" s="616"/>
      <c r="E17" s="616"/>
      <c r="F17" s="616"/>
      <c r="G17" s="663"/>
      <c r="H17" s="603" t="s">
        <v>134</v>
      </c>
      <c r="I17" s="604"/>
      <c r="J17" s="604"/>
      <c r="K17" s="604"/>
      <c r="L17" s="604"/>
      <c r="M17" s="604"/>
      <c r="N17" s="604"/>
      <c r="O17" s="604"/>
      <c r="P17" s="617"/>
      <c r="Q17" s="421"/>
      <c r="R17" s="420"/>
    </row>
    <row r="18" spans="1:18" s="424" customFormat="1" ht="15.75" customHeight="1" thickBot="1">
      <c r="A18" s="422"/>
      <c r="B18" s="423"/>
    </row>
    <row r="19" spans="1:18" s="421" customFormat="1" ht="82.5" customHeight="1" thickBot="1">
      <c r="A19" s="664" t="s">
        <v>9</v>
      </c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6"/>
      <c r="Q19" s="447"/>
      <c r="R19" s="447"/>
    </row>
    <row r="20" spans="1:18" s="421" customFormat="1" ht="51.75" customHeight="1">
      <c r="A20" s="667" t="s">
        <v>4</v>
      </c>
      <c r="B20" s="668"/>
      <c r="C20" s="668"/>
      <c r="D20" s="668"/>
      <c r="E20" s="668"/>
      <c r="F20" s="668"/>
      <c r="G20" s="668"/>
      <c r="H20" s="669" t="s">
        <v>5</v>
      </c>
      <c r="I20" s="669"/>
      <c r="J20" s="669"/>
      <c r="K20" s="669"/>
      <c r="L20" s="669"/>
      <c r="M20" s="669"/>
      <c r="N20" s="669"/>
      <c r="O20" s="669"/>
      <c r="P20" s="670"/>
      <c r="Q20" s="447"/>
      <c r="R20" s="447"/>
    </row>
    <row r="21" spans="1:18" s="421" customFormat="1" ht="68.25" customHeight="1">
      <c r="A21" s="671" t="s">
        <v>151</v>
      </c>
      <c r="B21" s="672"/>
      <c r="C21" s="672"/>
      <c r="D21" s="672"/>
      <c r="E21" s="672"/>
      <c r="F21" s="672"/>
      <c r="G21" s="672"/>
      <c r="H21" s="673" t="s">
        <v>145</v>
      </c>
      <c r="I21" s="673"/>
      <c r="J21" s="673"/>
      <c r="K21" s="673"/>
      <c r="L21" s="673"/>
      <c r="M21" s="673"/>
      <c r="N21" s="673"/>
      <c r="O21" s="673"/>
      <c r="P21" s="674"/>
      <c r="Q21" s="447"/>
      <c r="R21" s="447"/>
    </row>
    <row r="22" spans="1:18" s="421" customFormat="1" ht="35.25" customHeight="1" thickBot="1">
      <c r="A22" s="675" t="s">
        <v>152</v>
      </c>
      <c r="B22" s="676"/>
      <c r="C22" s="676"/>
      <c r="D22" s="676"/>
      <c r="E22" s="676"/>
      <c r="F22" s="676"/>
      <c r="G22" s="676"/>
      <c r="H22" s="677" t="s">
        <v>145</v>
      </c>
      <c r="I22" s="677"/>
      <c r="J22" s="677"/>
      <c r="K22" s="677"/>
      <c r="L22" s="677"/>
      <c r="M22" s="677"/>
      <c r="N22" s="677"/>
      <c r="O22" s="677"/>
      <c r="P22" s="678"/>
      <c r="Q22" s="447"/>
      <c r="R22" s="447"/>
    </row>
    <row r="23" spans="1:18" s="421" customFormat="1" ht="53.25" customHeight="1" thickBot="1">
      <c r="A23" s="675" t="s">
        <v>153</v>
      </c>
      <c r="B23" s="676"/>
      <c r="C23" s="676"/>
      <c r="D23" s="676"/>
      <c r="E23" s="676"/>
      <c r="F23" s="676"/>
      <c r="G23" s="676"/>
      <c r="H23" s="677" t="s">
        <v>145</v>
      </c>
      <c r="I23" s="677"/>
      <c r="J23" s="677"/>
      <c r="K23" s="677"/>
      <c r="L23" s="677"/>
      <c r="M23" s="677"/>
      <c r="N23" s="677"/>
      <c r="O23" s="677"/>
      <c r="P23" s="678"/>
      <c r="Q23" s="447"/>
      <c r="R23" s="447"/>
    </row>
    <row r="24" spans="1:18" s="421" customFormat="1" ht="35.25" customHeight="1" thickBot="1">
      <c r="A24" s="675" t="s">
        <v>154</v>
      </c>
      <c r="B24" s="676"/>
      <c r="C24" s="676"/>
      <c r="D24" s="676"/>
      <c r="E24" s="676"/>
      <c r="F24" s="676"/>
      <c r="G24" s="676"/>
      <c r="H24" s="677" t="s">
        <v>145</v>
      </c>
      <c r="I24" s="677"/>
      <c r="J24" s="677"/>
      <c r="K24" s="677"/>
      <c r="L24" s="677"/>
      <c r="M24" s="677"/>
      <c r="N24" s="677"/>
      <c r="O24" s="677"/>
      <c r="P24" s="678"/>
      <c r="Q24" s="447"/>
      <c r="R24" s="447"/>
    </row>
    <row r="25" spans="1:18" s="421" customFormat="1" ht="35.25" customHeight="1" thickBot="1">
      <c r="A25" s="675" t="s">
        <v>155</v>
      </c>
      <c r="B25" s="676"/>
      <c r="C25" s="676"/>
      <c r="D25" s="676"/>
      <c r="E25" s="676"/>
      <c r="F25" s="676"/>
      <c r="G25" s="676"/>
      <c r="H25" s="677" t="s">
        <v>145</v>
      </c>
      <c r="I25" s="677"/>
      <c r="J25" s="677"/>
      <c r="K25" s="677"/>
      <c r="L25" s="677"/>
      <c r="M25" s="677"/>
      <c r="N25" s="677"/>
      <c r="O25" s="677"/>
      <c r="P25" s="678"/>
      <c r="Q25" s="447"/>
      <c r="R25" s="447"/>
    </row>
    <row r="26" spans="1:18" s="421" customFormat="1" ht="23.25" customHeight="1" thickBot="1">
      <c r="A26" s="675" t="s">
        <v>166</v>
      </c>
      <c r="B26" s="676"/>
      <c r="C26" s="676"/>
      <c r="D26" s="676"/>
      <c r="E26" s="676"/>
      <c r="F26" s="676"/>
      <c r="G26" s="676"/>
      <c r="H26" s="677" t="s">
        <v>145</v>
      </c>
      <c r="I26" s="677"/>
      <c r="J26" s="677"/>
      <c r="K26" s="677"/>
      <c r="L26" s="677"/>
      <c r="M26" s="677"/>
      <c r="N26" s="677"/>
      <c r="O26" s="677"/>
      <c r="P26" s="678"/>
      <c r="Q26" s="447"/>
      <c r="R26" s="447"/>
    </row>
    <row r="27" spans="1:18" s="421" customFormat="1" ht="54.75" customHeight="1" thickBot="1">
      <c r="A27" s="675" t="s">
        <v>167</v>
      </c>
      <c r="B27" s="676"/>
      <c r="C27" s="676"/>
      <c r="D27" s="676"/>
      <c r="E27" s="676"/>
      <c r="F27" s="676"/>
      <c r="G27" s="676"/>
      <c r="H27" s="677" t="s">
        <v>145</v>
      </c>
      <c r="I27" s="677"/>
      <c r="J27" s="677"/>
      <c r="K27" s="677"/>
      <c r="L27" s="677"/>
      <c r="M27" s="677"/>
      <c r="N27" s="677"/>
      <c r="O27" s="677"/>
      <c r="P27" s="678"/>
      <c r="Q27" s="447"/>
      <c r="R27" s="447"/>
    </row>
    <row r="28" spans="1:18" s="421" customFormat="1" ht="37.5" customHeight="1" thickBot="1">
      <c r="A28" s="675" t="s">
        <v>168</v>
      </c>
      <c r="B28" s="676"/>
      <c r="C28" s="676"/>
      <c r="D28" s="676"/>
      <c r="E28" s="676"/>
      <c r="F28" s="676"/>
      <c r="G28" s="676"/>
      <c r="H28" s="677" t="s">
        <v>145</v>
      </c>
      <c r="I28" s="677"/>
      <c r="J28" s="677"/>
      <c r="K28" s="677"/>
      <c r="L28" s="677"/>
      <c r="M28" s="677"/>
      <c r="N28" s="677"/>
      <c r="O28" s="677"/>
      <c r="P28" s="678"/>
      <c r="Q28" s="447"/>
      <c r="R28" s="447"/>
    </row>
    <row r="29" spans="1:18" s="421" customFormat="1" ht="37.5" customHeight="1" thickBot="1">
      <c r="A29" s="675" t="s">
        <v>169</v>
      </c>
      <c r="B29" s="676"/>
      <c r="C29" s="676"/>
      <c r="D29" s="676"/>
      <c r="E29" s="676"/>
      <c r="F29" s="676"/>
      <c r="G29" s="676"/>
      <c r="H29" s="677" t="s">
        <v>145</v>
      </c>
      <c r="I29" s="677"/>
      <c r="J29" s="677"/>
      <c r="K29" s="677"/>
      <c r="L29" s="677"/>
      <c r="M29" s="677"/>
      <c r="N29" s="677"/>
      <c r="O29" s="677"/>
      <c r="P29" s="678"/>
      <c r="Q29" s="447"/>
      <c r="R29" s="447"/>
    </row>
    <row r="30" spans="1:18" s="421" customFormat="1" ht="67.5" customHeight="1" thickBot="1">
      <c r="A30" s="675" t="s">
        <v>170</v>
      </c>
      <c r="B30" s="676"/>
      <c r="C30" s="676"/>
      <c r="D30" s="676"/>
      <c r="E30" s="676"/>
      <c r="F30" s="676"/>
      <c r="G30" s="676"/>
      <c r="H30" s="677" t="s">
        <v>145</v>
      </c>
      <c r="I30" s="677"/>
      <c r="J30" s="677"/>
      <c r="K30" s="677"/>
      <c r="L30" s="677"/>
      <c r="M30" s="677"/>
      <c r="N30" s="677"/>
      <c r="O30" s="677"/>
      <c r="P30" s="678"/>
      <c r="Q30" s="447"/>
      <c r="R30" s="447"/>
    </row>
    <row r="31" spans="1:18" s="1" customFormat="1" ht="17.25" customHeight="1" thickBot="1">
      <c r="A31" s="1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6"/>
    </row>
    <row r="32" spans="1:18" s="1" customFormat="1" ht="46.5" customHeight="1" thickBot="1">
      <c r="A32" s="679" t="s">
        <v>10</v>
      </c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1"/>
    </row>
    <row r="33" spans="1:18" s="43" customFormat="1" ht="38.25" customHeight="1">
      <c r="A33" s="620" t="s">
        <v>6</v>
      </c>
      <c r="B33" s="621"/>
      <c r="C33" s="621"/>
      <c r="D33" s="621"/>
      <c r="E33" s="621"/>
      <c r="F33" s="621"/>
      <c r="G33" s="622"/>
      <c r="H33" s="618" t="s">
        <v>11</v>
      </c>
      <c r="I33" s="618"/>
      <c r="J33" s="618"/>
      <c r="K33" s="618"/>
      <c r="L33" s="618"/>
      <c r="M33" s="618" t="s">
        <v>7</v>
      </c>
      <c r="N33" s="618"/>
      <c r="O33" s="618"/>
      <c r="P33" s="619"/>
      <c r="Q33" s="4"/>
      <c r="R33" s="4"/>
    </row>
    <row r="34" spans="1:18" s="421" customFormat="1" ht="70.5" customHeight="1">
      <c r="A34" s="609" t="s">
        <v>146</v>
      </c>
      <c r="B34" s="610"/>
      <c r="C34" s="610"/>
      <c r="D34" s="610"/>
      <c r="E34" s="610"/>
      <c r="F34" s="610"/>
      <c r="G34" s="610"/>
      <c r="H34" s="611" t="s">
        <v>135</v>
      </c>
      <c r="I34" s="612"/>
      <c r="J34" s="612"/>
      <c r="K34" s="612"/>
      <c r="L34" s="613"/>
      <c r="M34" s="611" t="s">
        <v>117</v>
      </c>
      <c r="N34" s="612"/>
      <c r="O34" s="612"/>
      <c r="P34" s="614"/>
      <c r="Q34" s="420"/>
      <c r="R34" s="420"/>
    </row>
    <row r="35" spans="1:18" s="421" customFormat="1" ht="49.5" customHeight="1">
      <c r="A35" s="609" t="s">
        <v>118</v>
      </c>
      <c r="B35" s="610"/>
      <c r="C35" s="610"/>
      <c r="D35" s="610"/>
      <c r="E35" s="610"/>
      <c r="F35" s="610"/>
      <c r="G35" s="610"/>
      <c r="H35" s="611" t="s">
        <v>469</v>
      </c>
      <c r="I35" s="612"/>
      <c r="J35" s="612"/>
      <c r="K35" s="612"/>
      <c r="L35" s="613"/>
      <c r="M35" s="611" t="s">
        <v>117</v>
      </c>
      <c r="N35" s="612"/>
      <c r="O35" s="612"/>
      <c r="P35" s="614"/>
      <c r="Q35" s="420"/>
      <c r="R35" s="420"/>
    </row>
    <row r="36" spans="1:18" s="421" customFormat="1" ht="59.25" customHeight="1" thickBot="1">
      <c r="A36" s="615" t="s">
        <v>136</v>
      </c>
      <c r="B36" s="616"/>
      <c r="C36" s="616"/>
      <c r="D36" s="616"/>
      <c r="E36" s="616"/>
      <c r="F36" s="616"/>
      <c r="G36" s="616"/>
      <c r="H36" s="603" t="s">
        <v>470</v>
      </c>
      <c r="I36" s="604"/>
      <c r="J36" s="604"/>
      <c r="K36" s="604"/>
      <c r="L36" s="605"/>
      <c r="M36" s="603" t="s">
        <v>117</v>
      </c>
      <c r="N36" s="604"/>
      <c r="O36" s="604"/>
      <c r="P36" s="617"/>
      <c r="Q36" s="420"/>
      <c r="R36" s="420"/>
    </row>
    <row r="37" spans="1:18" s="424" customFormat="1" ht="15.75" hidden="1">
      <c r="A37" s="422"/>
      <c r="B37" s="423"/>
      <c r="N37" s="425"/>
      <c r="O37" s="425"/>
      <c r="P37" s="425"/>
    </row>
    <row r="38" spans="1:18" s="414" customFormat="1" hidden="1"/>
    <row r="39" spans="1:18" s="424" customFormat="1" ht="14.25" customHeight="1" thickBot="1">
      <c r="A39" s="425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5"/>
    </row>
    <row r="40" spans="1:18" s="424" customFormat="1" ht="51" customHeight="1" thickBot="1">
      <c r="A40" s="652" t="s">
        <v>12</v>
      </c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4"/>
    </row>
    <row r="41" spans="1:18" s="421" customFormat="1" ht="47.25" customHeight="1">
      <c r="A41" s="655" t="s">
        <v>13</v>
      </c>
      <c r="B41" s="656"/>
      <c r="C41" s="657" t="s">
        <v>14</v>
      </c>
      <c r="D41" s="657"/>
      <c r="E41" s="657"/>
      <c r="F41" s="659" t="s">
        <v>15</v>
      </c>
      <c r="G41" s="660"/>
      <c r="H41" s="660"/>
      <c r="I41" s="660"/>
      <c r="J41" s="660"/>
      <c r="K41" s="656"/>
      <c r="L41" s="657" t="s">
        <v>147</v>
      </c>
      <c r="M41" s="657"/>
      <c r="N41" s="657" t="s">
        <v>148</v>
      </c>
      <c r="O41" s="657"/>
      <c r="P41" s="661" t="s">
        <v>149</v>
      </c>
      <c r="Q41" s="427"/>
      <c r="R41" s="427"/>
    </row>
    <row r="42" spans="1:18" s="421" customFormat="1" ht="49.5" customHeight="1">
      <c r="A42" s="428" t="s">
        <v>70</v>
      </c>
      <c r="B42" s="429" t="s">
        <v>71</v>
      </c>
      <c r="C42" s="658"/>
      <c r="D42" s="658"/>
      <c r="E42" s="658"/>
      <c r="F42" s="658" t="s">
        <v>16</v>
      </c>
      <c r="G42" s="658"/>
      <c r="H42" s="658"/>
      <c r="I42" s="658" t="s">
        <v>17</v>
      </c>
      <c r="J42" s="658"/>
      <c r="K42" s="658"/>
      <c r="L42" s="658"/>
      <c r="M42" s="658"/>
      <c r="N42" s="658"/>
      <c r="O42" s="658"/>
      <c r="P42" s="662"/>
      <c r="Q42" s="420"/>
      <c r="R42" s="420"/>
    </row>
    <row r="43" spans="1:18" s="421" customFormat="1" ht="133.5" customHeight="1" thickBot="1">
      <c r="A43" s="430">
        <v>6.75</v>
      </c>
      <c r="B43" s="431">
        <v>6.75</v>
      </c>
      <c r="C43" s="602" t="s">
        <v>471</v>
      </c>
      <c r="D43" s="602"/>
      <c r="E43" s="602"/>
      <c r="F43" s="603" t="s">
        <v>353</v>
      </c>
      <c r="G43" s="604"/>
      <c r="H43" s="605"/>
      <c r="I43" s="603" t="s">
        <v>462</v>
      </c>
      <c r="J43" s="604"/>
      <c r="K43" s="605"/>
      <c r="L43" s="606">
        <f>'2 раздел'!K57</f>
        <v>2395384.09</v>
      </c>
      <c r="M43" s="606"/>
      <c r="N43" s="607">
        <v>6</v>
      </c>
      <c r="O43" s="608"/>
      <c r="P43" s="432">
        <f>L43/12/N43</f>
        <v>33269.22347222222</v>
      </c>
      <c r="Q43" s="420"/>
      <c r="R43" s="420"/>
    </row>
    <row r="44" spans="1:18" s="1" customFormat="1" ht="2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64" ht="15" customHeight="1"/>
    <row r="66" ht="15" customHeight="1"/>
  </sheetData>
  <mergeCells count="68">
    <mergeCell ref="H27:P27"/>
    <mergeCell ref="A28:G28"/>
    <mergeCell ref="H28:P28"/>
    <mergeCell ref="A29:G29"/>
    <mergeCell ref="H29:P29"/>
    <mergeCell ref="A21:G21"/>
    <mergeCell ref="H21:P21"/>
    <mergeCell ref="A22:G22"/>
    <mergeCell ref="H22:P22"/>
    <mergeCell ref="A32:P32"/>
    <mergeCell ref="A23:G23"/>
    <mergeCell ref="H23:P23"/>
    <mergeCell ref="A24:G24"/>
    <mergeCell ref="H24:P24"/>
    <mergeCell ref="A25:G25"/>
    <mergeCell ref="H25:P25"/>
    <mergeCell ref="A26:G26"/>
    <mergeCell ref="H26:P26"/>
    <mergeCell ref="A27:G27"/>
    <mergeCell ref="A30:G30"/>
    <mergeCell ref="H30:P30"/>
    <mergeCell ref="A17:G17"/>
    <mergeCell ref="H17:P17"/>
    <mergeCell ref="A19:P19"/>
    <mergeCell ref="A20:G20"/>
    <mergeCell ref="H20:P20"/>
    <mergeCell ref="A40:P40"/>
    <mergeCell ref="A41:B41"/>
    <mergeCell ref="C41:E42"/>
    <mergeCell ref="F41:K41"/>
    <mergeCell ref="L41:M42"/>
    <mergeCell ref="N41:O42"/>
    <mergeCell ref="P41:P42"/>
    <mergeCell ref="F42:H42"/>
    <mergeCell ref="I42:K42"/>
    <mergeCell ref="A2:F2"/>
    <mergeCell ref="L2:P2"/>
    <mergeCell ref="L3:P3"/>
    <mergeCell ref="L4:P4"/>
    <mergeCell ref="C6:N6"/>
    <mergeCell ref="C7:N7"/>
    <mergeCell ref="C8:N8"/>
    <mergeCell ref="C9:L9"/>
    <mergeCell ref="M9:N9"/>
    <mergeCell ref="M10:N10"/>
    <mergeCell ref="C11:N11"/>
    <mergeCell ref="A13:P13"/>
    <mergeCell ref="A14:G14"/>
    <mergeCell ref="H14:P14"/>
    <mergeCell ref="A15:G16"/>
    <mergeCell ref="H15:P16"/>
    <mergeCell ref="H33:L33"/>
    <mergeCell ref="M33:P33"/>
    <mergeCell ref="A34:G34"/>
    <mergeCell ref="H34:L34"/>
    <mergeCell ref="M34:P34"/>
    <mergeCell ref="A33:G33"/>
    <mergeCell ref="A35:G35"/>
    <mergeCell ref="H35:L35"/>
    <mergeCell ref="M35:P35"/>
    <mergeCell ref="A36:G36"/>
    <mergeCell ref="H36:L36"/>
    <mergeCell ref="M36:P36"/>
    <mergeCell ref="C43:E43"/>
    <mergeCell ref="F43:H43"/>
    <mergeCell ref="I43:K43"/>
    <mergeCell ref="L43:M43"/>
    <mergeCell ref="N43:O43"/>
  </mergeCells>
  <phoneticPr fontId="33" type="noConversion"/>
  <pageMargins left="0.19685039370078741" right="0.19685039370078741" top="0.19685039370078741" bottom="0.19685039370078741" header="0.31496062992125984" footer="0.31496062992125984"/>
  <pageSetup paperSize="9" scale="58" fitToHeight="2" orientation="portrait" horizontalDpi="180" verticalDpi="180" r:id="rId1"/>
  <rowBreaks count="1" manualBreakCount="1">
    <brk id="1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3"/>
  <sheetViews>
    <sheetView view="pageBreakPreview" zoomScale="80" zoomScaleNormal="80" zoomScaleSheetLayoutView="80" workbookViewId="0">
      <selection activeCell="H37" sqref="H37"/>
    </sheetView>
  </sheetViews>
  <sheetFormatPr defaultRowHeight="15"/>
  <cols>
    <col min="1" max="1" width="7.85546875" customWidth="1"/>
    <col min="2" max="4" width="9.28515625" bestFit="1" customWidth="1"/>
    <col min="5" max="5" width="7.5703125" customWidth="1"/>
    <col min="6" max="6" width="14.5703125" customWidth="1"/>
    <col min="7" max="7" width="16.42578125" customWidth="1"/>
    <col min="8" max="9" width="16.85546875" customWidth="1"/>
    <col min="10" max="10" width="14.7109375" customWidth="1"/>
    <col min="11" max="11" width="15" customWidth="1"/>
    <col min="12" max="12" width="15.140625" customWidth="1"/>
    <col min="13" max="13" width="10.42578125" bestFit="1" customWidth="1"/>
  </cols>
  <sheetData>
    <row r="1" spans="1:13" ht="20.25">
      <c r="A1" s="844" t="s">
        <v>33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</row>
    <row r="2" spans="1:13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121.5" customHeight="1">
      <c r="A3" s="817" t="s">
        <v>26</v>
      </c>
      <c r="B3" s="818"/>
      <c r="C3" s="818"/>
      <c r="D3" s="818"/>
      <c r="E3" s="818"/>
      <c r="F3" s="818"/>
      <c r="G3" s="819"/>
      <c r="H3" s="53" t="s">
        <v>128</v>
      </c>
      <c r="I3" s="53" t="s">
        <v>119</v>
      </c>
      <c r="J3" s="53" t="s">
        <v>24</v>
      </c>
      <c r="K3" s="845" t="s">
        <v>20</v>
      </c>
      <c r="L3" s="846"/>
      <c r="M3" s="847"/>
    </row>
    <row r="4" spans="1:13" ht="45" customHeight="1">
      <c r="A4" s="825" t="s">
        <v>22</v>
      </c>
      <c r="B4" s="826"/>
      <c r="C4" s="826"/>
      <c r="D4" s="826"/>
      <c r="E4" s="826"/>
      <c r="F4" s="826"/>
      <c r="G4" s="827"/>
      <c r="H4" s="136" t="s">
        <v>21</v>
      </c>
      <c r="I4" s="136" t="s">
        <v>21</v>
      </c>
      <c r="J4" s="600" t="s">
        <v>463</v>
      </c>
      <c r="K4" s="769" t="s">
        <v>21</v>
      </c>
      <c r="L4" s="823"/>
      <c r="M4" s="824"/>
    </row>
    <row r="5" spans="1:13" ht="51" customHeight="1" thickBot="1">
      <c r="A5" s="828" t="s">
        <v>18</v>
      </c>
      <c r="B5" s="829"/>
      <c r="C5" s="829"/>
      <c r="D5" s="829"/>
      <c r="E5" s="829"/>
      <c r="F5" s="829"/>
      <c r="G5" s="830"/>
      <c r="H5" s="587">
        <v>0</v>
      </c>
      <c r="I5" s="147">
        <v>0</v>
      </c>
      <c r="J5" s="148" t="s">
        <v>21</v>
      </c>
      <c r="K5" s="756" t="s">
        <v>21</v>
      </c>
      <c r="L5" s="848"/>
      <c r="M5" s="849"/>
    </row>
    <row r="6" spans="1:13" ht="73.5" customHeight="1">
      <c r="A6" s="878" t="s">
        <v>75</v>
      </c>
      <c r="B6" s="879"/>
      <c r="C6" s="879"/>
      <c r="D6" s="879"/>
      <c r="E6" s="879"/>
      <c r="F6" s="879"/>
      <c r="G6" s="880"/>
      <c r="H6" s="588" t="s">
        <v>21</v>
      </c>
      <c r="I6" s="149" t="s">
        <v>21</v>
      </c>
      <c r="J6" s="149" t="s">
        <v>21</v>
      </c>
      <c r="K6" s="850"/>
      <c r="L6" s="851"/>
      <c r="M6" s="852"/>
    </row>
    <row r="7" spans="1:13" ht="33.75" customHeight="1">
      <c r="A7" s="884" t="s">
        <v>125</v>
      </c>
      <c r="B7" s="885"/>
      <c r="C7" s="885"/>
      <c r="D7" s="885"/>
      <c r="E7" s="885"/>
      <c r="F7" s="885"/>
      <c r="G7" s="886"/>
      <c r="H7" s="589">
        <v>0</v>
      </c>
      <c r="I7" s="151">
        <v>0</v>
      </c>
      <c r="J7" s="150">
        <v>0</v>
      </c>
      <c r="K7" s="769" t="s">
        <v>21</v>
      </c>
      <c r="L7" s="823"/>
      <c r="M7" s="824"/>
    </row>
    <row r="8" spans="1:13" ht="36" customHeight="1">
      <c r="A8" s="820" t="s">
        <v>150</v>
      </c>
      <c r="B8" s="821"/>
      <c r="C8" s="821"/>
      <c r="D8" s="821"/>
      <c r="E8" s="821"/>
      <c r="F8" s="821"/>
      <c r="G8" s="822"/>
      <c r="H8" s="590">
        <v>1093</v>
      </c>
      <c r="I8" s="590">
        <v>0</v>
      </c>
      <c r="J8" s="150">
        <v>0</v>
      </c>
      <c r="K8" s="769" t="s">
        <v>21</v>
      </c>
      <c r="L8" s="823"/>
      <c r="M8" s="824"/>
    </row>
    <row r="9" spans="1:13" ht="36" customHeight="1">
      <c r="A9" s="884" t="s">
        <v>124</v>
      </c>
      <c r="B9" s="885"/>
      <c r="C9" s="885"/>
      <c r="D9" s="885"/>
      <c r="E9" s="885"/>
      <c r="F9" s="885"/>
      <c r="G9" s="886"/>
      <c r="H9" s="590">
        <f>SUM(H11:H15)</f>
        <v>31317.719999999998</v>
      </c>
      <c r="I9" s="599">
        <f>SUM(I11:I15)</f>
        <v>0</v>
      </c>
      <c r="J9" s="362">
        <f>I9/H9*100-100</f>
        <v>-100</v>
      </c>
      <c r="K9" s="769" t="s">
        <v>21</v>
      </c>
      <c r="L9" s="823"/>
      <c r="M9" s="824"/>
    </row>
    <row r="10" spans="1:13" ht="18.75" customHeight="1">
      <c r="A10" s="881" t="s">
        <v>27</v>
      </c>
      <c r="B10" s="882"/>
      <c r="C10" s="882"/>
      <c r="D10" s="882"/>
      <c r="E10" s="882"/>
      <c r="F10" s="882"/>
      <c r="G10" s="883"/>
      <c r="H10" s="591"/>
      <c r="I10" s="591"/>
      <c r="J10" s="155"/>
      <c r="K10" s="853"/>
      <c r="L10" s="854"/>
      <c r="M10" s="855"/>
    </row>
    <row r="11" spans="1:13" ht="16.5" customHeight="1">
      <c r="A11" s="856" t="s">
        <v>137</v>
      </c>
      <c r="B11" s="857"/>
      <c r="C11" s="857"/>
      <c r="D11" s="857"/>
      <c r="E11" s="857"/>
      <c r="F11" s="857"/>
      <c r="G11" s="858"/>
      <c r="H11" s="592">
        <v>0</v>
      </c>
      <c r="I11" s="592">
        <v>0</v>
      </c>
      <c r="J11" s="361">
        <f>I11-H11</f>
        <v>0</v>
      </c>
      <c r="K11" s="853"/>
      <c r="L11" s="854"/>
      <c r="M11" s="855"/>
    </row>
    <row r="12" spans="1:13" ht="20.25" customHeight="1">
      <c r="A12" s="859" t="s">
        <v>120</v>
      </c>
      <c r="B12" s="860"/>
      <c r="C12" s="860"/>
      <c r="D12" s="860"/>
      <c r="E12" s="860"/>
      <c r="F12" s="860"/>
      <c r="G12" s="861"/>
      <c r="H12" s="592">
        <v>25235.759999999998</v>
      </c>
      <c r="I12" s="592">
        <v>0</v>
      </c>
      <c r="J12" s="361">
        <f t="shared" ref="J12:J15" si="0">I12-H12</f>
        <v>-25235.759999999998</v>
      </c>
      <c r="K12" s="904" t="s">
        <v>185</v>
      </c>
      <c r="L12" s="905"/>
      <c r="M12" s="906"/>
    </row>
    <row r="13" spans="1:13" ht="29.25" customHeight="1">
      <c r="A13" s="859" t="s">
        <v>123</v>
      </c>
      <c r="B13" s="860"/>
      <c r="C13" s="860"/>
      <c r="D13" s="860"/>
      <c r="E13" s="860"/>
      <c r="F13" s="860"/>
      <c r="G13" s="861"/>
      <c r="H13" s="592">
        <v>0</v>
      </c>
      <c r="I13" s="592">
        <v>0</v>
      </c>
      <c r="J13" s="361">
        <f t="shared" ref="J13" si="1">I13-H13</f>
        <v>0</v>
      </c>
      <c r="K13" s="862"/>
      <c r="L13" s="863"/>
      <c r="M13" s="864"/>
    </row>
    <row r="14" spans="1:13" ht="29.25" customHeight="1">
      <c r="A14" s="859" t="s">
        <v>138</v>
      </c>
      <c r="B14" s="860"/>
      <c r="C14" s="860"/>
      <c r="D14" s="860"/>
      <c r="E14" s="860"/>
      <c r="F14" s="860"/>
      <c r="G14" s="861"/>
      <c r="H14" s="592">
        <v>6081.96</v>
      </c>
      <c r="I14" s="592">
        <v>0</v>
      </c>
      <c r="J14" s="361">
        <f t="shared" si="0"/>
        <v>-6081.96</v>
      </c>
      <c r="K14" s="862" t="s">
        <v>350</v>
      </c>
      <c r="L14" s="863"/>
      <c r="M14" s="864"/>
    </row>
    <row r="15" spans="1:13" ht="28.5" customHeight="1">
      <c r="A15" s="856" t="s">
        <v>77</v>
      </c>
      <c r="B15" s="857"/>
      <c r="C15" s="857"/>
      <c r="D15" s="857"/>
      <c r="E15" s="857"/>
      <c r="F15" s="857"/>
      <c r="G15" s="858"/>
      <c r="H15" s="592">
        <v>0</v>
      </c>
      <c r="I15" s="592">
        <v>0</v>
      </c>
      <c r="J15" s="361">
        <f t="shared" si="0"/>
        <v>0</v>
      </c>
      <c r="K15" s="862"/>
      <c r="L15" s="863"/>
      <c r="M15" s="864"/>
    </row>
    <row r="16" spans="1:13" ht="30" customHeight="1">
      <c r="A16" s="820" t="s">
        <v>121</v>
      </c>
      <c r="B16" s="821"/>
      <c r="C16" s="821"/>
      <c r="D16" s="821"/>
      <c r="E16" s="821"/>
      <c r="F16" s="821"/>
      <c r="G16" s="822"/>
      <c r="H16" s="590">
        <v>0</v>
      </c>
      <c r="I16" s="599">
        <v>0</v>
      </c>
      <c r="J16" s="362">
        <v>0</v>
      </c>
      <c r="K16" s="769"/>
      <c r="L16" s="823"/>
      <c r="M16" s="824"/>
    </row>
    <row r="17" spans="1:13" ht="32.25" customHeight="1">
      <c r="A17" s="820" t="s">
        <v>126</v>
      </c>
      <c r="B17" s="821"/>
      <c r="C17" s="821"/>
      <c r="D17" s="821"/>
      <c r="E17" s="821"/>
      <c r="F17" s="821"/>
      <c r="G17" s="822"/>
      <c r="H17" s="590">
        <f>SUM(H19:H24)</f>
        <v>62626.36</v>
      </c>
      <c r="I17" s="590">
        <f>SUM(I19:I24)</f>
        <v>40555.18</v>
      </c>
      <c r="J17" s="362">
        <f>I17/H17*100-100</f>
        <v>-35.24263584854684</v>
      </c>
      <c r="K17" s="769"/>
      <c r="L17" s="823"/>
      <c r="M17" s="824"/>
    </row>
    <row r="18" spans="1:13" ht="18.75" customHeight="1">
      <c r="A18" s="856" t="s">
        <v>27</v>
      </c>
      <c r="B18" s="857"/>
      <c r="C18" s="857"/>
      <c r="D18" s="857"/>
      <c r="E18" s="857"/>
      <c r="F18" s="857"/>
      <c r="G18" s="858"/>
      <c r="H18" s="593"/>
      <c r="I18" s="595"/>
      <c r="J18" s="153"/>
      <c r="K18" s="853"/>
      <c r="L18" s="854"/>
      <c r="M18" s="855"/>
    </row>
    <row r="19" spans="1:13" ht="26.25" customHeight="1">
      <c r="A19" s="859" t="s">
        <v>120</v>
      </c>
      <c r="B19" s="860"/>
      <c r="C19" s="860"/>
      <c r="D19" s="860"/>
      <c r="E19" s="860"/>
      <c r="F19" s="860"/>
      <c r="G19" s="861"/>
      <c r="H19" s="592">
        <v>18579.169999999998</v>
      </c>
      <c r="I19" s="592">
        <v>16533.55</v>
      </c>
      <c r="J19" s="361">
        <f t="shared" ref="J19" si="2">I19-H19</f>
        <v>-2045.619999999999</v>
      </c>
      <c r="K19" s="853" t="s">
        <v>459</v>
      </c>
      <c r="L19" s="902"/>
      <c r="M19" s="903"/>
    </row>
    <row r="20" spans="1:13" ht="20.25" customHeight="1">
      <c r="A20" s="856" t="s">
        <v>122</v>
      </c>
      <c r="B20" s="857"/>
      <c r="C20" s="857"/>
      <c r="D20" s="857"/>
      <c r="E20" s="857"/>
      <c r="F20" s="857"/>
      <c r="G20" s="858"/>
      <c r="H20" s="592">
        <v>1649.35</v>
      </c>
      <c r="I20" s="592">
        <v>1534</v>
      </c>
      <c r="J20" s="361">
        <f t="shared" ref="J20:J25" si="3">I20-H20</f>
        <v>-115.34999999999991</v>
      </c>
      <c r="K20" s="853" t="s">
        <v>39</v>
      </c>
      <c r="L20" s="854"/>
      <c r="M20" s="855"/>
    </row>
    <row r="21" spans="1:13" ht="18" customHeight="1">
      <c r="A21" s="856" t="s">
        <v>123</v>
      </c>
      <c r="B21" s="857"/>
      <c r="C21" s="857"/>
      <c r="D21" s="857"/>
      <c r="E21" s="857"/>
      <c r="F21" s="857"/>
      <c r="G21" s="858"/>
      <c r="H21" s="592">
        <v>1560.96</v>
      </c>
      <c r="I21" s="592">
        <v>317.87</v>
      </c>
      <c r="J21" s="361">
        <f t="shared" si="3"/>
        <v>-1243.0900000000001</v>
      </c>
      <c r="K21" s="853" t="s">
        <v>172</v>
      </c>
      <c r="L21" s="854"/>
      <c r="M21" s="855"/>
    </row>
    <row r="22" spans="1:13" ht="18" customHeight="1">
      <c r="A22" s="856" t="s">
        <v>181</v>
      </c>
      <c r="B22" s="857"/>
      <c r="C22" s="857"/>
      <c r="D22" s="857"/>
      <c r="E22" s="857"/>
      <c r="F22" s="857"/>
      <c r="G22" s="858"/>
      <c r="H22" s="592">
        <v>1292</v>
      </c>
      <c r="I22" s="592">
        <v>836</v>
      </c>
      <c r="J22" s="361">
        <f t="shared" ref="J22" si="4">I22-H22</f>
        <v>-456</v>
      </c>
      <c r="K22" s="853" t="s">
        <v>186</v>
      </c>
      <c r="L22" s="854"/>
      <c r="M22" s="855"/>
    </row>
    <row r="23" spans="1:13" ht="18" customHeight="1">
      <c r="A23" s="856" t="s">
        <v>139</v>
      </c>
      <c r="B23" s="857"/>
      <c r="C23" s="857"/>
      <c r="D23" s="857"/>
      <c r="E23" s="857"/>
      <c r="F23" s="857"/>
      <c r="G23" s="858"/>
      <c r="H23" s="592">
        <v>12488.5</v>
      </c>
      <c r="I23" s="592">
        <v>14279.76</v>
      </c>
      <c r="J23" s="361">
        <f t="shared" si="3"/>
        <v>1791.2600000000002</v>
      </c>
      <c r="K23" s="853" t="s">
        <v>187</v>
      </c>
      <c r="L23" s="854"/>
      <c r="M23" s="855"/>
    </row>
    <row r="24" spans="1:13" ht="28.5" customHeight="1">
      <c r="A24" s="856" t="s">
        <v>77</v>
      </c>
      <c r="B24" s="857"/>
      <c r="C24" s="857"/>
      <c r="D24" s="857"/>
      <c r="E24" s="857"/>
      <c r="F24" s="857"/>
      <c r="G24" s="858"/>
      <c r="H24" s="594">
        <f>45635.55-18579.17</f>
        <v>27056.380000000005</v>
      </c>
      <c r="I24" s="594">
        <v>7054</v>
      </c>
      <c r="J24" s="361">
        <f t="shared" si="3"/>
        <v>-20002.380000000005</v>
      </c>
      <c r="K24" s="853" t="s">
        <v>184</v>
      </c>
      <c r="L24" s="854"/>
      <c r="M24" s="855"/>
    </row>
    <row r="25" spans="1:13" ht="48.75" customHeight="1">
      <c r="A25" s="884" t="s">
        <v>127</v>
      </c>
      <c r="B25" s="885"/>
      <c r="C25" s="885"/>
      <c r="D25" s="885"/>
      <c r="E25" s="885"/>
      <c r="F25" s="885"/>
      <c r="G25" s="886"/>
      <c r="H25" s="589">
        <f>H27</f>
        <v>0</v>
      </c>
      <c r="I25" s="589">
        <f>I27</f>
        <v>0</v>
      </c>
      <c r="J25" s="151">
        <f t="shared" si="3"/>
        <v>0</v>
      </c>
      <c r="K25" s="769"/>
      <c r="L25" s="823"/>
      <c r="M25" s="824"/>
    </row>
    <row r="26" spans="1:13" ht="18.75" customHeight="1">
      <c r="A26" s="856" t="s">
        <v>27</v>
      </c>
      <c r="B26" s="857"/>
      <c r="C26" s="857"/>
      <c r="D26" s="857"/>
      <c r="E26" s="857"/>
      <c r="F26" s="857"/>
      <c r="G26" s="858"/>
      <c r="H26" s="593"/>
      <c r="I26" s="595"/>
      <c r="J26" s="153"/>
      <c r="K26" s="853"/>
      <c r="L26" s="854"/>
      <c r="M26" s="855"/>
    </row>
    <row r="27" spans="1:13" ht="20.25" customHeight="1">
      <c r="A27" s="856" t="s">
        <v>77</v>
      </c>
      <c r="B27" s="857"/>
      <c r="C27" s="857"/>
      <c r="D27" s="857"/>
      <c r="E27" s="857"/>
      <c r="F27" s="857"/>
      <c r="G27" s="858"/>
      <c r="H27" s="595">
        <v>0</v>
      </c>
      <c r="I27" s="595">
        <v>0</v>
      </c>
      <c r="J27" s="153">
        <f t="shared" ref="J27" si="5">I27-H27</f>
        <v>0</v>
      </c>
      <c r="K27" s="853"/>
      <c r="L27" s="854"/>
      <c r="M27" s="855"/>
    </row>
    <row r="28" spans="1:13" ht="42" customHeight="1">
      <c r="A28" s="899" t="s">
        <v>76</v>
      </c>
      <c r="B28" s="900"/>
      <c r="C28" s="900"/>
      <c r="D28" s="900"/>
      <c r="E28" s="900"/>
      <c r="F28" s="900"/>
      <c r="G28" s="901"/>
      <c r="H28" s="596">
        <v>100719</v>
      </c>
      <c r="I28" s="596">
        <v>102878</v>
      </c>
      <c r="J28" s="159">
        <f>I28-H28</f>
        <v>2159</v>
      </c>
      <c r="K28" s="918" t="s">
        <v>21</v>
      </c>
      <c r="L28" s="919"/>
      <c r="M28" s="920"/>
    </row>
    <row r="29" spans="1:13" ht="37.5" customHeight="1">
      <c r="A29" s="890" t="s">
        <v>129</v>
      </c>
      <c r="B29" s="891"/>
      <c r="C29" s="891"/>
      <c r="D29" s="891"/>
      <c r="E29" s="891"/>
      <c r="F29" s="891"/>
      <c r="G29" s="892"/>
      <c r="H29" s="597" t="s">
        <v>21</v>
      </c>
      <c r="I29" s="160" t="s">
        <v>21</v>
      </c>
      <c r="J29" s="161">
        <v>0</v>
      </c>
      <c r="K29" s="769" t="s">
        <v>21</v>
      </c>
      <c r="L29" s="823"/>
      <c r="M29" s="824"/>
    </row>
    <row r="30" spans="1:13" ht="36" customHeight="1">
      <c r="A30" s="893" t="s">
        <v>85</v>
      </c>
      <c r="B30" s="894"/>
      <c r="C30" s="894"/>
      <c r="D30" s="894"/>
      <c r="E30" s="894"/>
      <c r="F30" s="894"/>
      <c r="G30" s="895"/>
      <c r="H30" s="598" t="s">
        <v>354</v>
      </c>
      <c r="I30" s="598" t="s">
        <v>465</v>
      </c>
      <c r="J30" s="299">
        <v>0</v>
      </c>
      <c r="K30" s="769" t="s">
        <v>21</v>
      </c>
      <c r="L30" s="823"/>
      <c r="M30" s="824"/>
    </row>
    <row r="31" spans="1:13" ht="42.75" customHeight="1" thickBot="1">
      <c r="A31" s="896" t="s">
        <v>25</v>
      </c>
      <c r="B31" s="897"/>
      <c r="C31" s="897"/>
      <c r="D31" s="897"/>
      <c r="E31" s="897"/>
      <c r="F31" s="897"/>
      <c r="G31" s="898"/>
      <c r="H31" s="135">
        <v>0</v>
      </c>
      <c r="I31" s="135">
        <v>0</v>
      </c>
      <c r="J31" s="135" t="s">
        <v>21</v>
      </c>
      <c r="K31" s="756"/>
      <c r="L31" s="848"/>
      <c r="M31" s="849"/>
    </row>
    <row r="32" spans="1:13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ht="40.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2" s="1" customFormat="1" ht="29.25" customHeight="1" thickBot="1">
      <c r="A34" s="26"/>
      <c r="B34" s="887" t="s">
        <v>32</v>
      </c>
      <c r="C34" s="888"/>
      <c r="D34" s="888"/>
      <c r="E34" s="888"/>
      <c r="F34" s="888"/>
      <c r="G34" s="888"/>
      <c r="H34" s="888"/>
      <c r="I34" s="888"/>
      <c r="J34" s="888"/>
      <c r="K34" s="889"/>
      <c r="L34"/>
    </row>
    <row r="35" spans="1:12" s="1" customFormat="1" ht="15.75" customHeight="1">
      <c r="A35" s="27"/>
      <c r="B35" s="926" t="s">
        <v>19</v>
      </c>
      <c r="C35" s="927"/>
      <c r="D35" s="927"/>
      <c r="E35" s="927"/>
      <c r="F35" s="928"/>
      <c r="G35" s="873" t="s">
        <v>101</v>
      </c>
      <c r="H35" s="873" t="s">
        <v>102</v>
      </c>
      <c r="I35" s="932" t="s">
        <v>103</v>
      </c>
      <c r="J35" s="921" t="s">
        <v>96</v>
      </c>
      <c r="K35" s="922"/>
      <c r="L35"/>
    </row>
    <row r="36" spans="1:12" s="1" customFormat="1" ht="140.25" customHeight="1" thickBot="1">
      <c r="A36" s="27"/>
      <c r="B36" s="929"/>
      <c r="C36" s="930"/>
      <c r="D36" s="930"/>
      <c r="E36" s="930"/>
      <c r="F36" s="931"/>
      <c r="G36" s="874"/>
      <c r="H36" s="874"/>
      <c r="I36" s="933"/>
      <c r="J36" s="38" t="s">
        <v>97</v>
      </c>
      <c r="K36" s="28" t="s">
        <v>100</v>
      </c>
      <c r="L36"/>
    </row>
    <row r="37" spans="1:12" s="1" customFormat="1" ht="37.5" customHeight="1" thickBot="1">
      <c r="A37" s="26"/>
      <c r="B37" s="865" t="s">
        <v>98</v>
      </c>
      <c r="C37" s="866"/>
      <c r="D37" s="866"/>
      <c r="E37" s="866"/>
      <c r="F37" s="867"/>
      <c r="G37" s="558">
        <v>38517.83</v>
      </c>
      <c r="H37" s="558">
        <v>54742.03</v>
      </c>
      <c r="I37" s="601" t="s">
        <v>21</v>
      </c>
      <c r="J37" s="559">
        <f>H37/G37*100-100</f>
        <v>42.121272148508865</v>
      </c>
      <c r="K37" s="560">
        <v>0</v>
      </c>
      <c r="L37"/>
    </row>
    <row r="38" spans="1:12" s="1" customFormat="1" ht="35.25" customHeight="1" thickBot="1">
      <c r="A38" s="26"/>
      <c r="B38" s="865" t="s">
        <v>28</v>
      </c>
      <c r="C38" s="866"/>
      <c r="D38" s="866"/>
      <c r="E38" s="866"/>
      <c r="F38" s="867"/>
      <c r="G38" s="473">
        <f>G40+G45+G46+G47+G48</f>
        <v>4232703.2799999993</v>
      </c>
      <c r="H38" s="473">
        <f>H40+H45+H46+H47+H48</f>
        <v>4502399</v>
      </c>
      <c r="I38" s="561">
        <f>I40+I45+I46+I47+I48</f>
        <v>4803573.7</v>
      </c>
      <c r="J38" s="562">
        <f t="shared" ref="J38:J45" si="6">I38/G38*100-100</f>
        <v>13.487135342026633</v>
      </c>
      <c r="K38" s="563">
        <f t="shared" ref="K38:K45" si="7">I38/H38*100-100</f>
        <v>6.6892050215896006</v>
      </c>
      <c r="L38"/>
    </row>
    <row r="39" spans="1:12" s="1" customFormat="1" ht="15" customHeight="1">
      <c r="A39" s="26"/>
      <c r="B39" s="915" t="s">
        <v>29</v>
      </c>
      <c r="C39" s="916"/>
      <c r="D39" s="916"/>
      <c r="E39" s="916"/>
      <c r="F39" s="917"/>
      <c r="G39" s="564"/>
      <c r="H39" s="564"/>
      <c r="I39" s="565"/>
      <c r="J39" s="566"/>
      <c r="K39" s="567"/>
      <c r="L39"/>
    </row>
    <row r="40" spans="1:12" s="1" customFormat="1" ht="37.5" customHeight="1">
      <c r="A40" s="26"/>
      <c r="B40" s="909" t="s">
        <v>30</v>
      </c>
      <c r="C40" s="910"/>
      <c r="D40" s="910"/>
      <c r="E40" s="910"/>
      <c r="F40" s="911"/>
      <c r="G40" s="568">
        <f>SUM(G42:G44)</f>
        <v>3986984.28</v>
      </c>
      <c r="H40" s="568">
        <f>SUM(H42:H44)</f>
        <v>4005799</v>
      </c>
      <c r="I40" s="569">
        <f>SUM(I42:I44)</f>
        <v>4162507</v>
      </c>
      <c r="J40" s="570">
        <f t="shared" si="6"/>
        <v>4.4023930789112597</v>
      </c>
      <c r="K40" s="571">
        <f t="shared" si="7"/>
        <v>3.9120285366290233</v>
      </c>
      <c r="L40"/>
    </row>
    <row r="41" spans="1:12" s="1" customFormat="1" ht="31.5" customHeight="1">
      <c r="A41" s="26"/>
      <c r="B41" s="912" t="s">
        <v>68</v>
      </c>
      <c r="C41" s="913"/>
      <c r="D41" s="913"/>
      <c r="E41" s="913"/>
      <c r="F41" s="914"/>
      <c r="G41" s="572"/>
      <c r="H41" s="572"/>
      <c r="I41" s="573"/>
      <c r="J41" s="574"/>
      <c r="K41" s="575"/>
      <c r="L41"/>
    </row>
    <row r="42" spans="1:12" s="1" customFormat="1" ht="23.25" customHeight="1">
      <c r="A42" s="26"/>
      <c r="B42" s="912" t="s">
        <v>63</v>
      </c>
      <c r="C42" s="913"/>
      <c r="D42" s="913"/>
      <c r="E42" s="913"/>
      <c r="F42" s="914"/>
      <c r="G42" s="576">
        <v>3986984.28</v>
      </c>
      <c r="H42" s="577">
        <v>4005799</v>
      </c>
      <c r="I42" s="576">
        <v>4162507</v>
      </c>
      <c r="J42" s="574">
        <f t="shared" si="6"/>
        <v>4.4023930789112597</v>
      </c>
      <c r="K42" s="575">
        <f t="shared" si="7"/>
        <v>3.9120285366290233</v>
      </c>
      <c r="L42"/>
    </row>
    <row r="43" spans="1:12" s="1" customFormat="1" ht="20.25" hidden="1" customHeight="1">
      <c r="A43" s="26"/>
      <c r="B43" s="912" t="s">
        <v>64</v>
      </c>
      <c r="C43" s="913"/>
      <c r="D43" s="913"/>
      <c r="E43" s="913"/>
      <c r="F43" s="914"/>
      <c r="G43" s="576"/>
      <c r="H43" s="577"/>
      <c r="I43" s="576"/>
      <c r="J43" s="574" t="e">
        <f t="shared" si="6"/>
        <v>#DIV/0!</v>
      </c>
      <c r="K43" s="575" t="e">
        <f t="shared" si="7"/>
        <v>#DIV/0!</v>
      </c>
      <c r="L43"/>
    </row>
    <row r="44" spans="1:12" s="1" customFormat="1" ht="19.5" customHeight="1">
      <c r="A44" s="26"/>
      <c r="B44" s="935" t="s">
        <v>173</v>
      </c>
      <c r="C44" s="936"/>
      <c r="D44" s="936"/>
      <c r="E44" s="936"/>
      <c r="F44" s="937"/>
      <c r="G44" s="578">
        <v>0</v>
      </c>
      <c r="H44" s="579">
        <v>0</v>
      </c>
      <c r="I44" s="578">
        <v>0</v>
      </c>
      <c r="J44" s="580">
        <v>0</v>
      </c>
      <c r="K44" s="581">
        <v>0</v>
      </c>
      <c r="L44"/>
    </row>
    <row r="45" spans="1:12" s="1" customFormat="1" ht="28.5" customHeight="1">
      <c r="A45" s="26"/>
      <c r="B45" s="938" t="s">
        <v>66</v>
      </c>
      <c r="C45" s="939"/>
      <c r="D45" s="939"/>
      <c r="E45" s="939"/>
      <c r="F45" s="940"/>
      <c r="G45" s="535">
        <v>145000</v>
      </c>
      <c r="H45" s="534">
        <v>178482</v>
      </c>
      <c r="I45" s="535">
        <v>173352.7</v>
      </c>
      <c r="J45" s="536">
        <f t="shared" si="6"/>
        <v>19.553586206896554</v>
      </c>
      <c r="K45" s="537">
        <f t="shared" si="7"/>
        <v>-2.8738472226891218</v>
      </c>
      <c r="L45"/>
    </row>
    <row r="46" spans="1:12" s="1" customFormat="1" ht="28.5" customHeight="1">
      <c r="A46" s="26"/>
      <c r="B46" s="938" t="s">
        <v>31</v>
      </c>
      <c r="C46" s="939"/>
      <c r="D46" s="939"/>
      <c r="E46" s="939"/>
      <c r="F46" s="940"/>
      <c r="G46" s="534">
        <v>0</v>
      </c>
      <c r="H46" s="534">
        <v>0</v>
      </c>
      <c r="I46" s="535">
        <v>146718</v>
      </c>
      <c r="J46" s="536">
        <v>0</v>
      </c>
      <c r="K46" s="537">
        <v>0</v>
      </c>
      <c r="L46"/>
    </row>
    <row r="47" spans="1:12" s="16" customFormat="1" ht="31.5" customHeight="1">
      <c r="A47" s="26"/>
      <c r="B47" s="875" t="s">
        <v>52</v>
      </c>
      <c r="C47" s="876"/>
      <c r="D47" s="876"/>
      <c r="E47" s="876"/>
      <c r="F47" s="877"/>
      <c r="G47" s="582">
        <v>100719</v>
      </c>
      <c r="H47" s="583">
        <v>100000</v>
      </c>
      <c r="I47" s="582">
        <v>102878</v>
      </c>
      <c r="J47" s="584">
        <f t="shared" ref="J47:J49" si="8">I47/G47*100-100</f>
        <v>2.143587605119194</v>
      </c>
      <c r="K47" s="585">
        <f t="shared" ref="K47" si="9">I47/H47*100-100</f>
        <v>2.8780000000000001</v>
      </c>
      <c r="L47"/>
    </row>
    <row r="48" spans="1:12" s="1" customFormat="1" ht="31.5" customHeight="1" thickBot="1">
      <c r="A48" s="26"/>
      <c r="B48" s="875" t="s">
        <v>164</v>
      </c>
      <c r="C48" s="876"/>
      <c r="D48" s="876"/>
      <c r="E48" s="876"/>
      <c r="F48" s="877"/>
      <c r="G48" s="582">
        <v>0</v>
      </c>
      <c r="H48" s="583">
        <v>218118</v>
      </c>
      <c r="I48" s="582">
        <v>218118</v>
      </c>
      <c r="J48" s="584">
        <v>0</v>
      </c>
      <c r="K48" s="585">
        <v>0</v>
      </c>
      <c r="L48"/>
    </row>
    <row r="49" spans="1:14" s="1" customFormat="1" ht="35.25" customHeight="1" thickBot="1">
      <c r="A49" s="26"/>
      <c r="B49" s="865" t="s">
        <v>99</v>
      </c>
      <c r="C49" s="866"/>
      <c r="D49" s="866"/>
      <c r="E49" s="866"/>
      <c r="F49" s="867"/>
      <c r="G49" s="473">
        <f>G37+G38-I55</f>
        <v>29506.269999999553</v>
      </c>
      <c r="H49" s="586" t="s">
        <v>21</v>
      </c>
      <c r="I49" s="561">
        <f>H37+I38-K55</f>
        <v>76126.600000000559</v>
      </c>
      <c r="J49" s="584">
        <f t="shared" si="8"/>
        <v>158.00143494925555</v>
      </c>
      <c r="K49" s="475" t="s">
        <v>21</v>
      </c>
      <c r="L49"/>
    </row>
    <row r="50" spans="1:14" s="1" customFormat="1" ht="12" customHeight="1" thickBot="1">
      <c r="A50" s="14"/>
      <c r="B50" s="14"/>
      <c r="C50" s="14"/>
      <c r="D50" s="14"/>
      <c r="E50" s="14"/>
      <c r="F50" s="14"/>
      <c r="G50" s="15"/>
      <c r="H50" s="15"/>
      <c r="I50" s="15"/>
      <c r="J50" s="15"/>
      <c r="K50" s="15"/>
    </row>
    <row r="51" spans="1:14" ht="25.5" customHeight="1" thickBot="1">
      <c r="A51" s="941" t="s">
        <v>47</v>
      </c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3"/>
    </row>
    <row r="52" spans="1:14" s="1" customFormat="1" ht="12" customHeight="1">
      <c r="A52" s="948" t="s">
        <v>19</v>
      </c>
      <c r="B52" s="949"/>
      <c r="C52" s="949"/>
      <c r="D52" s="949"/>
      <c r="E52" s="949"/>
      <c r="F52" s="958" t="s">
        <v>104</v>
      </c>
      <c r="G52" s="924" t="s">
        <v>74</v>
      </c>
      <c r="H52" s="923" t="s">
        <v>73</v>
      </c>
      <c r="I52" s="944" t="s">
        <v>107</v>
      </c>
      <c r="J52" s="945"/>
      <c r="K52" s="945"/>
      <c r="L52" s="954" t="s">
        <v>110</v>
      </c>
      <c r="M52" s="955"/>
    </row>
    <row r="53" spans="1:14" s="1" customFormat="1" ht="14.25" customHeight="1">
      <c r="A53" s="950"/>
      <c r="B53" s="951"/>
      <c r="C53" s="951"/>
      <c r="D53" s="951"/>
      <c r="E53" s="951"/>
      <c r="F53" s="959"/>
      <c r="G53" s="924"/>
      <c r="H53" s="924"/>
      <c r="I53" s="946"/>
      <c r="J53" s="947"/>
      <c r="K53" s="947"/>
      <c r="L53" s="956"/>
      <c r="M53" s="957"/>
    </row>
    <row r="54" spans="1:14" s="1" customFormat="1" ht="151.5" customHeight="1" thickBot="1">
      <c r="A54" s="952"/>
      <c r="B54" s="953"/>
      <c r="C54" s="953"/>
      <c r="D54" s="953"/>
      <c r="E54" s="953"/>
      <c r="F54" s="960"/>
      <c r="G54" s="934"/>
      <c r="H54" s="925"/>
      <c r="I54" s="54" t="s">
        <v>106</v>
      </c>
      <c r="J54" s="55" t="s">
        <v>108</v>
      </c>
      <c r="K54" s="56" t="s">
        <v>109</v>
      </c>
      <c r="L54" s="57" t="s">
        <v>111</v>
      </c>
      <c r="M54" s="58" t="s">
        <v>112</v>
      </c>
    </row>
    <row r="55" spans="1:14" s="11" customFormat="1" ht="24" customHeight="1" thickBot="1">
      <c r="A55" s="831" t="s">
        <v>35</v>
      </c>
      <c r="B55" s="832"/>
      <c r="C55" s="832"/>
      <c r="D55" s="832"/>
      <c r="E55" s="832"/>
      <c r="F55" s="39"/>
      <c r="G55" s="100"/>
      <c r="H55" s="101"/>
      <c r="I55" s="472">
        <f>I57+I64+I69+I75+I78+I85+I88+I94+I101+I116+I132+I137+I82+I122+I104+I110</f>
        <v>4241714.84</v>
      </c>
      <c r="J55" s="473">
        <f>J57+J64+J69+J75+J78+J85+J88+J94+J101+J116+J132+J137+J82+J122++J110+J104</f>
        <v>4863445.03</v>
      </c>
      <c r="K55" s="473">
        <f>K57+K64+K69+K75+K78+K85+K88+K94+K101+K116+K132+K137+K82+K122++K110+K104</f>
        <v>4782189.13</v>
      </c>
      <c r="L55" s="474">
        <f>K55/I55*100-100</f>
        <v>12.741881771571428</v>
      </c>
      <c r="M55" s="475">
        <f>K55/J55*100-100</f>
        <v>-1.6707477826679735</v>
      </c>
      <c r="N55" s="1"/>
    </row>
    <row r="56" spans="1:14" s="1" customFormat="1" ht="19.5" customHeight="1" thickBot="1">
      <c r="A56" s="868" t="s">
        <v>36</v>
      </c>
      <c r="B56" s="869"/>
      <c r="C56" s="869"/>
      <c r="D56" s="869"/>
      <c r="E56" s="869"/>
      <c r="F56" s="40"/>
      <c r="G56" s="102"/>
      <c r="H56" s="103"/>
      <c r="I56" s="476"/>
      <c r="J56" s="477"/>
      <c r="K56" s="478"/>
      <c r="L56" s="479"/>
      <c r="M56" s="480"/>
      <c r="N56" s="11"/>
    </row>
    <row r="57" spans="1:14" s="1" customFormat="1" ht="20.100000000000001" customHeight="1">
      <c r="A57" s="794" t="s">
        <v>37</v>
      </c>
      <c r="B57" s="795"/>
      <c r="C57" s="795"/>
      <c r="D57" s="795"/>
      <c r="E57" s="795"/>
      <c r="F57" s="63">
        <v>211</v>
      </c>
      <c r="G57" s="64"/>
      <c r="H57" s="65"/>
      <c r="I57" s="481">
        <f>SUM(I59:I63)</f>
        <v>2702874.91</v>
      </c>
      <c r="J57" s="482">
        <f>SUM(J59:J63)</f>
        <v>2395384.09</v>
      </c>
      <c r="K57" s="483">
        <f>SUM(K59:K63)</f>
        <v>2395384.09</v>
      </c>
      <c r="L57" s="484">
        <f t="shared" ref="L57:L87" si="10">K57/I57*100-100</f>
        <v>-11.376435471074032</v>
      </c>
      <c r="M57" s="485">
        <f t="shared" ref="M57:M87" si="11">K57/J57*100-100</f>
        <v>0</v>
      </c>
    </row>
    <row r="58" spans="1:14" s="1" customFormat="1" ht="17.25" customHeight="1">
      <c r="A58" s="796" t="s">
        <v>51</v>
      </c>
      <c r="B58" s="797"/>
      <c r="C58" s="797"/>
      <c r="D58" s="797"/>
      <c r="E58" s="797"/>
      <c r="F58" s="66"/>
      <c r="G58" s="67"/>
      <c r="H58" s="68"/>
      <c r="I58" s="486"/>
      <c r="J58" s="486"/>
      <c r="K58" s="486"/>
      <c r="L58" s="487"/>
      <c r="M58" s="488"/>
    </row>
    <row r="59" spans="1:14" s="1" customFormat="1" ht="20.100000000000001" customHeight="1">
      <c r="A59" s="777" t="s">
        <v>49</v>
      </c>
      <c r="B59" s="778"/>
      <c r="C59" s="778"/>
      <c r="D59" s="778"/>
      <c r="E59" s="779"/>
      <c r="F59" s="66">
        <v>211</v>
      </c>
      <c r="G59" s="69"/>
      <c r="H59" s="61">
        <v>50130</v>
      </c>
      <c r="I59" s="486">
        <v>2669833.44</v>
      </c>
      <c r="J59" s="486">
        <f>2285686.42+73221.67</f>
        <v>2358908.09</v>
      </c>
      <c r="K59" s="486">
        <f>2285686.42+73221.67</f>
        <v>2358908.09</v>
      </c>
      <c r="L59" s="489">
        <f t="shared" si="10"/>
        <v>-11.645870687723502</v>
      </c>
      <c r="M59" s="490">
        <f t="shared" si="11"/>
        <v>0</v>
      </c>
    </row>
    <row r="60" spans="1:14" s="1" customFormat="1" ht="20.25" customHeight="1">
      <c r="A60" s="777" t="s">
        <v>174</v>
      </c>
      <c r="B60" s="778"/>
      <c r="C60" s="778"/>
      <c r="D60" s="778"/>
      <c r="E60" s="779"/>
      <c r="F60" s="66">
        <v>211</v>
      </c>
      <c r="G60" s="71"/>
      <c r="H60" s="61">
        <v>50300</v>
      </c>
      <c r="I60" s="491">
        <v>0</v>
      </c>
      <c r="J60" s="491">
        <v>0</v>
      </c>
      <c r="K60" s="491">
        <v>0</v>
      </c>
      <c r="L60" s="489">
        <v>0</v>
      </c>
      <c r="M60" s="490">
        <v>0</v>
      </c>
    </row>
    <row r="61" spans="1:14" s="16" customFormat="1" ht="20.25" customHeight="1">
      <c r="A61" s="788"/>
      <c r="B61" s="789"/>
      <c r="C61" s="789"/>
      <c r="D61" s="789"/>
      <c r="E61" s="790"/>
      <c r="F61" s="66">
        <v>211</v>
      </c>
      <c r="G61" s="113"/>
      <c r="H61" s="61">
        <v>60300</v>
      </c>
      <c r="I61" s="491">
        <v>0</v>
      </c>
      <c r="J61" s="491">
        <v>0</v>
      </c>
      <c r="K61" s="491">
        <v>0</v>
      </c>
      <c r="L61" s="489">
        <v>0</v>
      </c>
      <c r="M61" s="490">
        <v>0</v>
      </c>
    </row>
    <row r="62" spans="1:14" s="1" customFormat="1" ht="16.5" customHeight="1">
      <c r="A62" s="798" t="s">
        <v>50</v>
      </c>
      <c r="B62" s="799"/>
      <c r="C62" s="799"/>
      <c r="D62" s="799"/>
      <c r="E62" s="799"/>
      <c r="F62" s="70">
        <v>211</v>
      </c>
      <c r="G62" s="71"/>
      <c r="H62" s="72">
        <v>20101</v>
      </c>
      <c r="I62" s="492">
        <v>33041.47</v>
      </c>
      <c r="J62" s="493">
        <v>36476</v>
      </c>
      <c r="K62" s="492">
        <v>36476</v>
      </c>
      <c r="L62" s="489">
        <f t="shared" si="10"/>
        <v>10.394604114163201</v>
      </c>
      <c r="M62" s="490">
        <f t="shared" si="11"/>
        <v>0</v>
      </c>
    </row>
    <row r="63" spans="1:14" s="16" customFormat="1" ht="32.25" customHeight="1" thickBot="1">
      <c r="A63" s="870" t="s">
        <v>175</v>
      </c>
      <c r="B63" s="871"/>
      <c r="C63" s="871"/>
      <c r="D63" s="871"/>
      <c r="E63" s="872"/>
      <c r="F63" s="70">
        <v>211</v>
      </c>
      <c r="G63" s="71"/>
      <c r="H63" s="72">
        <v>20201</v>
      </c>
      <c r="I63" s="494">
        <v>0</v>
      </c>
      <c r="J63" s="495">
        <v>0</v>
      </c>
      <c r="K63" s="494">
        <v>0</v>
      </c>
      <c r="L63" s="496">
        <v>0</v>
      </c>
      <c r="M63" s="497">
        <v>0</v>
      </c>
    </row>
    <row r="64" spans="1:14" s="1" customFormat="1" ht="20.25" customHeight="1">
      <c r="A64" s="802" t="s">
        <v>48</v>
      </c>
      <c r="B64" s="803"/>
      <c r="C64" s="803"/>
      <c r="D64" s="803"/>
      <c r="E64" s="803"/>
      <c r="F64" s="73">
        <v>212</v>
      </c>
      <c r="G64" s="74"/>
      <c r="H64" s="65"/>
      <c r="I64" s="481">
        <f>SUM(I66:I68)</f>
        <v>17463</v>
      </c>
      <c r="J64" s="498">
        <f>SUM(J66:J68)</f>
        <v>9850</v>
      </c>
      <c r="K64" s="499">
        <f>SUM(K66:K68)</f>
        <v>9850</v>
      </c>
      <c r="L64" s="500">
        <f t="shared" si="10"/>
        <v>-43.595029490923665</v>
      </c>
      <c r="M64" s="501">
        <f t="shared" si="11"/>
        <v>0</v>
      </c>
    </row>
    <row r="65" spans="1:13" s="1" customFormat="1" ht="18" customHeight="1">
      <c r="A65" s="796" t="s">
        <v>51</v>
      </c>
      <c r="B65" s="797"/>
      <c r="C65" s="797"/>
      <c r="D65" s="797"/>
      <c r="E65" s="797"/>
      <c r="F65" s="66"/>
      <c r="G65" s="69"/>
      <c r="H65" s="68"/>
      <c r="I65" s="502"/>
      <c r="J65" s="503"/>
      <c r="K65" s="504"/>
      <c r="L65" s="487"/>
      <c r="M65" s="488"/>
    </row>
    <row r="66" spans="1:13" s="1" customFormat="1" ht="20.100000000000001" customHeight="1">
      <c r="A66" s="777" t="s">
        <v>49</v>
      </c>
      <c r="B66" s="778"/>
      <c r="C66" s="778"/>
      <c r="D66" s="778"/>
      <c r="E66" s="779"/>
      <c r="F66" s="75">
        <v>212</v>
      </c>
      <c r="G66" s="71"/>
      <c r="H66" s="61">
        <v>50130</v>
      </c>
      <c r="I66" s="505">
        <v>11463</v>
      </c>
      <c r="J66" s="506">
        <v>3850</v>
      </c>
      <c r="K66" s="505">
        <v>3850</v>
      </c>
      <c r="L66" s="505">
        <f>K66/I66*100-100</f>
        <v>-66.413678792637185</v>
      </c>
      <c r="M66" s="507">
        <f t="shared" ref="M66" si="12">K66/J66*100-100</f>
        <v>0</v>
      </c>
    </row>
    <row r="67" spans="1:13" s="16" customFormat="1" ht="21" customHeight="1">
      <c r="A67" s="788"/>
      <c r="B67" s="789"/>
      <c r="C67" s="789"/>
      <c r="D67" s="789"/>
      <c r="E67" s="790"/>
      <c r="F67" s="70">
        <v>212</v>
      </c>
      <c r="G67" s="111">
        <v>801208304</v>
      </c>
      <c r="H67" s="61">
        <v>60130</v>
      </c>
      <c r="I67" s="508">
        <v>6000</v>
      </c>
      <c r="J67" s="509">
        <v>6000</v>
      </c>
      <c r="K67" s="508">
        <v>6000</v>
      </c>
      <c r="L67" s="489">
        <f t="shared" si="10"/>
        <v>0</v>
      </c>
      <c r="M67" s="507">
        <f t="shared" ref="M67" si="13">K67/J67*100-100</f>
        <v>0</v>
      </c>
    </row>
    <row r="68" spans="1:13" s="16" customFormat="1" ht="21" customHeight="1" thickBot="1">
      <c r="A68" s="800" t="s">
        <v>50</v>
      </c>
      <c r="B68" s="801"/>
      <c r="C68" s="801"/>
      <c r="D68" s="801"/>
      <c r="E68" s="801"/>
      <c r="F68" s="77">
        <v>212</v>
      </c>
      <c r="G68" s="78"/>
      <c r="H68" s="79">
        <v>20101</v>
      </c>
      <c r="I68" s="510">
        <v>0</v>
      </c>
      <c r="J68" s="511">
        <v>0</v>
      </c>
      <c r="K68" s="510">
        <v>0</v>
      </c>
      <c r="L68" s="512">
        <v>0</v>
      </c>
      <c r="M68" s="513">
        <v>0</v>
      </c>
    </row>
    <row r="69" spans="1:13" s="1" customFormat="1" ht="27" customHeight="1">
      <c r="A69" s="794" t="s">
        <v>38</v>
      </c>
      <c r="B69" s="795"/>
      <c r="C69" s="795"/>
      <c r="D69" s="795"/>
      <c r="E69" s="795"/>
      <c r="F69" s="63">
        <v>213</v>
      </c>
      <c r="G69" s="80"/>
      <c r="H69" s="81"/>
      <c r="I69" s="514">
        <f>SUM(I71:I74)</f>
        <v>774695.56</v>
      </c>
      <c r="J69" s="498">
        <f>SUM(J71:J74)</f>
        <v>745596.99</v>
      </c>
      <c r="K69" s="499">
        <f>SUM(K71:K74)</f>
        <v>745596.99</v>
      </c>
      <c r="L69" s="500">
        <f t="shared" si="10"/>
        <v>-3.7561296982262462</v>
      </c>
      <c r="M69" s="501">
        <f t="shared" si="11"/>
        <v>0</v>
      </c>
    </row>
    <row r="70" spans="1:13" s="1" customFormat="1" ht="27.75" customHeight="1">
      <c r="A70" s="796" t="s">
        <v>51</v>
      </c>
      <c r="B70" s="797"/>
      <c r="C70" s="797"/>
      <c r="D70" s="797"/>
      <c r="E70" s="797"/>
      <c r="F70" s="82"/>
      <c r="G70" s="69"/>
      <c r="H70" s="83"/>
      <c r="I70" s="502"/>
      <c r="J70" s="503"/>
      <c r="K70" s="504"/>
      <c r="L70" s="487"/>
      <c r="M70" s="488"/>
    </row>
    <row r="71" spans="1:13" s="1" customFormat="1" ht="20.100000000000001" customHeight="1">
      <c r="A71" s="777" t="s">
        <v>49</v>
      </c>
      <c r="B71" s="778"/>
      <c r="C71" s="778"/>
      <c r="D71" s="778"/>
      <c r="E71" s="779"/>
      <c r="F71" s="82">
        <v>213</v>
      </c>
      <c r="G71" s="60"/>
      <c r="H71" s="61">
        <v>50130</v>
      </c>
      <c r="I71" s="505">
        <v>764717.03</v>
      </c>
      <c r="J71" s="506">
        <f>712483.08+22098.91</f>
        <v>734581.99</v>
      </c>
      <c r="K71" s="505">
        <f>712483.08+22098.91</f>
        <v>734581.99</v>
      </c>
      <c r="L71" s="489">
        <f t="shared" si="10"/>
        <v>-3.94067855400057</v>
      </c>
      <c r="M71" s="464">
        <f t="shared" si="11"/>
        <v>0</v>
      </c>
    </row>
    <row r="72" spans="1:13" s="1" customFormat="1" ht="32.25" customHeight="1">
      <c r="A72" s="796" t="s">
        <v>174</v>
      </c>
      <c r="B72" s="797"/>
      <c r="C72" s="797"/>
      <c r="D72" s="797"/>
      <c r="E72" s="797"/>
      <c r="F72" s="82">
        <v>213</v>
      </c>
      <c r="G72" s="60"/>
      <c r="H72" s="61">
        <v>50300</v>
      </c>
      <c r="I72" s="515">
        <v>0</v>
      </c>
      <c r="J72" s="516">
        <v>0</v>
      </c>
      <c r="K72" s="515">
        <v>0</v>
      </c>
      <c r="L72" s="489">
        <v>0</v>
      </c>
      <c r="M72" s="490">
        <v>0</v>
      </c>
    </row>
    <row r="73" spans="1:13" s="1" customFormat="1" ht="20.100000000000001" customHeight="1">
      <c r="A73" s="798" t="s">
        <v>50</v>
      </c>
      <c r="B73" s="799"/>
      <c r="C73" s="799"/>
      <c r="D73" s="799"/>
      <c r="E73" s="799"/>
      <c r="F73" s="94">
        <v>213</v>
      </c>
      <c r="G73" s="71"/>
      <c r="H73" s="109">
        <v>20101</v>
      </c>
      <c r="I73" s="508">
        <v>9978.5300000000007</v>
      </c>
      <c r="J73" s="509">
        <v>11015</v>
      </c>
      <c r="K73" s="508">
        <v>11015</v>
      </c>
      <c r="L73" s="489">
        <f t="shared" ref="L73" si="14">K73/I73*100-100</f>
        <v>10.387000890912773</v>
      </c>
      <c r="M73" s="464">
        <f t="shared" si="11"/>
        <v>0</v>
      </c>
    </row>
    <row r="74" spans="1:13" s="16" customFormat="1" ht="33" customHeight="1" thickBot="1">
      <c r="A74" s="800" t="s">
        <v>175</v>
      </c>
      <c r="B74" s="801"/>
      <c r="C74" s="801"/>
      <c r="D74" s="801"/>
      <c r="E74" s="801"/>
      <c r="F74" s="91">
        <v>213</v>
      </c>
      <c r="G74" s="78"/>
      <c r="H74" s="72">
        <v>20201</v>
      </c>
      <c r="I74" s="517">
        <v>0</v>
      </c>
      <c r="J74" s="518">
        <v>0</v>
      </c>
      <c r="K74" s="517">
        <v>0</v>
      </c>
      <c r="L74" s="489">
        <v>0</v>
      </c>
      <c r="M74" s="490">
        <v>0</v>
      </c>
    </row>
    <row r="75" spans="1:13" s="1" customFormat="1" ht="21.75" customHeight="1">
      <c r="A75" s="802" t="s">
        <v>39</v>
      </c>
      <c r="B75" s="803"/>
      <c r="C75" s="803"/>
      <c r="D75" s="803"/>
      <c r="E75" s="803"/>
      <c r="F75" s="73">
        <v>221</v>
      </c>
      <c r="G75" s="86"/>
      <c r="H75" s="86"/>
      <c r="I75" s="481">
        <f>SUM(I77:I77)</f>
        <v>18888.48</v>
      </c>
      <c r="J75" s="482">
        <f t="shared" ref="J75" si="15">SUM(J77:J77)</f>
        <v>28049.35</v>
      </c>
      <c r="K75" s="483">
        <f>SUM(K77:K77)</f>
        <v>19132.46</v>
      </c>
      <c r="L75" s="484">
        <f t="shared" si="10"/>
        <v>1.2916867847492313</v>
      </c>
      <c r="M75" s="485">
        <f t="shared" si="11"/>
        <v>-31.790005829012074</v>
      </c>
    </row>
    <row r="76" spans="1:13" s="1" customFormat="1" ht="16.5" customHeight="1">
      <c r="A76" s="796" t="s">
        <v>51</v>
      </c>
      <c r="B76" s="797"/>
      <c r="C76" s="797"/>
      <c r="D76" s="797"/>
      <c r="E76" s="797"/>
      <c r="F76" s="82"/>
      <c r="G76" s="67"/>
      <c r="H76" s="83"/>
      <c r="I76" s="502"/>
      <c r="J76" s="503"/>
      <c r="K76" s="504"/>
      <c r="L76" s="487"/>
      <c r="M76" s="488"/>
    </row>
    <row r="77" spans="1:13" s="1" customFormat="1" ht="20.100000000000001" customHeight="1" thickBot="1">
      <c r="A77" s="798" t="s">
        <v>49</v>
      </c>
      <c r="B77" s="799"/>
      <c r="C77" s="799"/>
      <c r="D77" s="799"/>
      <c r="E77" s="799"/>
      <c r="F77" s="59">
        <v>221</v>
      </c>
      <c r="G77" s="71"/>
      <c r="H77" s="72">
        <v>50130</v>
      </c>
      <c r="I77" s="519">
        <v>18888.48</v>
      </c>
      <c r="J77" s="520">
        <v>28049.35</v>
      </c>
      <c r="K77" s="519">
        <v>19132.46</v>
      </c>
      <c r="L77" s="463">
        <f t="shared" si="10"/>
        <v>1.2916867847492313</v>
      </c>
      <c r="M77" s="464">
        <f t="shared" si="11"/>
        <v>-31.790005829012074</v>
      </c>
    </row>
    <row r="78" spans="1:13" s="1" customFormat="1" ht="20.100000000000001" customHeight="1">
      <c r="A78" s="802" t="s">
        <v>78</v>
      </c>
      <c r="B78" s="803"/>
      <c r="C78" s="803"/>
      <c r="D78" s="803"/>
      <c r="E78" s="803"/>
      <c r="F78" s="73">
        <v>222</v>
      </c>
      <c r="G78" s="86"/>
      <c r="H78" s="86"/>
      <c r="I78" s="521">
        <f>SUM(I80:I81)</f>
        <v>0</v>
      </c>
      <c r="J78" s="482">
        <f t="shared" ref="J78" si="16">SUM(J80:J81)</f>
        <v>0</v>
      </c>
      <c r="K78" s="483">
        <f>SUM(K80:K81)</f>
        <v>0</v>
      </c>
      <c r="L78" s="484">
        <v>0</v>
      </c>
      <c r="M78" s="485">
        <v>0</v>
      </c>
    </row>
    <row r="79" spans="1:13" s="1" customFormat="1" ht="19.5" customHeight="1">
      <c r="A79" s="796" t="s">
        <v>51</v>
      </c>
      <c r="B79" s="797"/>
      <c r="C79" s="797"/>
      <c r="D79" s="797"/>
      <c r="E79" s="797"/>
      <c r="F79" s="82"/>
      <c r="G79" s="67"/>
      <c r="H79" s="83"/>
      <c r="I79" s="502"/>
      <c r="J79" s="503"/>
      <c r="K79" s="504"/>
      <c r="L79" s="487"/>
      <c r="M79" s="488"/>
    </row>
    <row r="80" spans="1:13" s="16" customFormat="1" ht="21" customHeight="1">
      <c r="A80" s="796" t="s">
        <v>49</v>
      </c>
      <c r="B80" s="797"/>
      <c r="C80" s="797"/>
      <c r="D80" s="797"/>
      <c r="E80" s="797"/>
      <c r="F80" s="82">
        <v>222</v>
      </c>
      <c r="G80" s="60"/>
      <c r="H80" s="108">
        <v>50130</v>
      </c>
      <c r="I80" s="515">
        <v>0</v>
      </c>
      <c r="J80" s="516">
        <v>0</v>
      </c>
      <c r="K80" s="515">
        <v>0</v>
      </c>
      <c r="L80" s="522">
        <v>0</v>
      </c>
      <c r="M80" s="523">
        <v>0</v>
      </c>
    </row>
    <row r="81" spans="1:14" s="16" customFormat="1" ht="21" customHeight="1" thickBot="1">
      <c r="A81" s="813" t="s">
        <v>50</v>
      </c>
      <c r="B81" s="814"/>
      <c r="C81" s="814"/>
      <c r="D81" s="814"/>
      <c r="E81" s="814"/>
      <c r="F81" s="106">
        <v>222</v>
      </c>
      <c r="G81" s="90"/>
      <c r="H81" s="107">
        <v>20101</v>
      </c>
      <c r="I81" s="524">
        <v>0</v>
      </c>
      <c r="J81" s="525">
        <v>0</v>
      </c>
      <c r="K81" s="524">
        <v>0</v>
      </c>
      <c r="L81" s="468">
        <v>0</v>
      </c>
      <c r="M81" s="469">
        <v>0</v>
      </c>
    </row>
    <row r="82" spans="1:14" s="16" customFormat="1" ht="30.75" customHeight="1">
      <c r="A82" s="794" t="s">
        <v>209</v>
      </c>
      <c r="B82" s="795"/>
      <c r="C82" s="795"/>
      <c r="D82" s="795"/>
      <c r="E82" s="795"/>
      <c r="F82" s="63" t="s">
        <v>210</v>
      </c>
      <c r="G82" s="81"/>
      <c r="H82" s="81"/>
      <c r="I82" s="526">
        <f>SUM(I84:I84)</f>
        <v>29358</v>
      </c>
      <c r="J82" s="498">
        <f t="shared" ref="J82" si="17">SUM(J84:J84)</f>
        <v>92986.2</v>
      </c>
      <c r="K82" s="499">
        <f>SUM(K84:K84)</f>
        <v>92986.2</v>
      </c>
      <c r="L82" s="500">
        <v>100</v>
      </c>
      <c r="M82" s="501">
        <f t="shared" ref="M82" si="18">K82/J82*100-100</f>
        <v>0</v>
      </c>
    </row>
    <row r="83" spans="1:14" s="16" customFormat="1" ht="16.5" customHeight="1">
      <c r="A83" s="796" t="s">
        <v>51</v>
      </c>
      <c r="B83" s="797"/>
      <c r="C83" s="797"/>
      <c r="D83" s="797"/>
      <c r="E83" s="797"/>
      <c r="F83" s="82"/>
      <c r="G83" s="67"/>
      <c r="H83" s="83"/>
      <c r="I83" s="502"/>
      <c r="J83" s="503"/>
      <c r="K83" s="504"/>
      <c r="L83" s="487"/>
      <c r="M83" s="488"/>
    </row>
    <row r="84" spans="1:14" s="16" customFormat="1" ht="29.25" customHeight="1" thickBot="1">
      <c r="A84" s="800" t="s">
        <v>49</v>
      </c>
      <c r="B84" s="801"/>
      <c r="C84" s="801"/>
      <c r="D84" s="801"/>
      <c r="E84" s="801"/>
      <c r="F84" s="300" t="s">
        <v>210</v>
      </c>
      <c r="G84" s="84"/>
      <c r="H84" s="79">
        <v>50130</v>
      </c>
      <c r="I84" s="512">
        <v>29358</v>
      </c>
      <c r="J84" s="527">
        <v>92986.2</v>
      </c>
      <c r="K84" s="512">
        <v>92986.2</v>
      </c>
      <c r="L84" s="489">
        <v>100</v>
      </c>
      <c r="M84" s="497">
        <f t="shared" ref="M84" si="19">K84/J84*100-100</f>
        <v>0</v>
      </c>
    </row>
    <row r="85" spans="1:14" s="1" customFormat="1" ht="30.75" customHeight="1">
      <c r="A85" s="794" t="s">
        <v>40</v>
      </c>
      <c r="B85" s="795"/>
      <c r="C85" s="795"/>
      <c r="D85" s="795"/>
      <c r="E85" s="795"/>
      <c r="F85" s="63" t="s">
        <v>105</v>
      </c>
      <c r="G85" s="81"/>
      <c r="H85" s="81"/>
      <c r="I85" s="526">
        <f>SUM(I87:I87)</f>
        <v>48076.17</v>
      </c>
      <c r="J85" s="498">
        <f t="shared" ref="J85" si="20">SUM(J87:J87)</f>
        <v>69260.960000000006</v>
      </c>
      <c r="K85" s="499">
        <f>SUM(K87:K87)</f>
        <v>23597.85</v>
      </c>
      <c r="L85" s="500">
        <f t="shared" si="10"/>
        <v>-50.915703143574042</v>
      </c>
      <c r="M85" s="501">
        <f t="shared" si="11"/>
        <v>-65.929074618659641</v>
      </c>
    </row>
    <row r="86" spans="1:14" s="1" customFormat="1" ht="16.5" customHeight="1">
      <c r="A86" s="796" t="s">
        <v>51</v>
      </c>
      <c r="B86" s="797"/>
      <c r="C86" s="797"/>
      <c r="D86" s="797"/>
      <c r="E86" s="797"/>
      <c r="F86" s="82"/>
      <c r="G86" s="67"/>
      <c r="H86" s="83"/>
      <c r="I86" s="502"/>
      <c r="J86" s="503"/>
      <c r="K86" s="504"/>
      <c r="L86" s="487"/>
      <c r="M86" s="488"/>
    </row>
    <row r="87" spans="1:14" s="1" customFormat="1" ht="29.25" customHeight="1" thickBot="1">
      <c r="A87" s="798" t="s">
        <v>49</v>
      </c>
      <c r="B87" s="799"/>
      <c r="C87" s="799"/>
      <c r="D87" s="799"/>
      <c r="E87" s="799"/>
      <c r="F87" s="59" t="s">
        <v>105</v>
      </c>
      <c r="G87" s="71"/>
      <c r="H87" s="72">
        <v>50130</v>
      </c>
      <c r="I87" s="519">
        <v>48076.17</v>
      </c>
      <c r="J87" s="520">
        <v>69260.960000000006</v>
      </c>
      <c r="K87" s="519">
        <v>23597.85</v>
      </c>
      <c r="L87" s="463">
        <f t="shared" si="10"/>
        <v>-50.915703143574042</v>
      </c>
      <c r="M87" s="497">
        <f t="shared" si="11"/>
        <v>-65.929074618659641</v>
      </c>
    </row>
    <row r="88" spans="1:14" s="2" customFormat="1" ht="34.5" customHeight="1">
      <c r="A88" s="802" t="s">
        <v>41</v>
      </c>
      <c r="B88" s="803"/>
      <c r="C88" s="803"/>
      <c r="D88" s="803"/>
      <c r="E88" s="803"/>
      <c r="F88" s="73">
        <v>225</v>
      </c>
      <c r="G88" s="86"/>
      <c r="H88" s="86"/>
      <c r="I88" s="528">
        <f>SUM(I90:I93)</f>
        <v>101284.58</v>
      </c>
      <c r="J88" s="529">
        <f t="shared" ref="J88" si="21">SUM(J90:J93)</f>
        <v>294381.99</v>
      </c>
      <c r="K88" s="530">
        <f>SUM(K90:K93)</f>
        <v>294381.99</v>
      </c>
      <c r="L88" s="484">
        <f t="shared" ref="L88:L162" si="22">K88/I88*100-100</f>
        <v>190.64837905236908</v>
      </c>
      <c r="M88" s="501">
        <f t="shared" ref="M88:M162" si="23">K88/J88*100-100</f>
        <v>0</v>
      </c>
      <c r="N88" s="1"/>
    </row>
    <row r="89" spans="1:14" s="1" customFormat="1" ht="15.75" customHeight="1">
      <c r="A89" s="796" t="s">
        <v>51</v>
      </c>
      <c r="B89" s="797"/>
      <c r="C89" s="797"/>
      <c r="D89" s="797"/>
      <c r="E89" s="797"/>
      <c r="F89" s="87"/>
      <c r="G89" s="67"/>
      <c r="H89" s="83"/>
      <c r="I89" s="502"/>
      <c r="J89" s="503"/>
      <c r="K89" s="504"/>
      <c r="L89" s="487"/>
      <c r="M89" s="488"/>
    </row>
    <row r="90" spans="1:14" s="16" customFormat="1" ht="20.100000000000001" customHeight="1">
      <c r="A90" s="777" t="s">
        <v>49</v>
      </c>
      <c r="B90" s="778"/>
      <c r="C90" s="778"/>
      <c r="D90" s="778"/>
      <c r="E90" s="779"/>
      <c r="F90" s="88">
        <v>225</v>
      </c>
      <c r="G90" s="60"/>
      <c r="H90" s="61">
        <v>50130</v>
      </c>
      <c r="I90" s="462">
        <v>101284.58</v>
      </c>
      <c r="J90" s="531">
        <v>294381.99</v>
      </c>
      <c r="K90" s="462">
        <v>294381.99</v>
      </c>
      <c r="L90" s="532">
        <f t="shared" si="22"/>
        <v>190.64837905236908</v>
      </c>
      <c r="M90" s="533">
        <f t="shared" si="23"/>
        <v>0</v>
      </c>
    </row>
    <row r="91" spans="1:14" s="1" customFormat="1" ht="20.100000000000001" customHeight="1">
      <c r="A91" s="780"/>
      <c r="B91" s="781"/>
      <c r="C91" s="781"/>
      <c r="D91" s="781"/>
      <c r="E91" s="782"/>
      <c r="F91" s="88">
        <v>225</v>
      </c>
      <c r="G91" s="112">
        <v>801204059</v>
      </c>
      <c r="H91" s="61">
        <v>60130</v>
      </c>
      <c r="I91" s="462">
        <v>0</v>
      </c>
      <c r="J91" s="531">
        <v>0</v>
      </c>
      <c r="K91" s="462">
        <v>0</v>
      </c>
      <c r="L91" s="532">
        <v>0</v>
      </c>
      <c r="M91" s="533">
        <v>0</v>
      </c>
    </row>
    <row r="92" spans="1:14" s="16" customFormat="1" ht="20.100000000000001" customHeight="1">
      <c r="A92" s="780"/>
      <c r="B92" s="781"/>
      <c r="C92" s="781"/>
      <c r="D92" s="781"/>
      <c r="E92" s="782"/>
      <c r="F92" s="88">
        <v>225</v>
      </c>
      <c r="G92" s="113"/>
      <c r="H92" s="61">
        <v>60130</v>
      </c>
      <c r="I92" s="462">
        <v>0</v>
      </c>
      <c r="J92" s="531">
        <v>0</v>
      </c>
      <c r="K92" s="462">
        <v>0</v>
      </c>
      <c r="L92" s="532">
        <v>0</v>
      </c>
      <c r="M92" s="533">
        <v>0</v>
      </c>
    </row>
    <row r="93" spans="1:14" s="16" customFormat="1" ht="30" customHeight="1" thickBot="1">
      <c r="A93" s="800" t="s">
        <v>175</v>
      </c>
      <c r="B93" s="801"/>
      <c r="C93" s="801"/>
      <c r="D93" s="801"/>
      <c r="E93" s="801"/>
      <c r="F93" s="106">
        <v>225</v>
      </c>
      <c r="G93" s="90"/>
      <c r="H93" s="107">
        <v>20201</v>
      </c>
      <c r="I93" s="524">
        <v>0</v>
      </c>
      <c r="J93" s="525">
        <v>0</v>
      </c>
      <c r="K93" s="524">
        <v>0</v>
      </c>
      <c r="L93" s="532">
        <v>0</v>
      </c>
      <c r="M93" s="469">
        <v>0</v>
      </c>
    </row>
    <row r="94" spans="1:14" s="1" customFormat="1" ht="15.75" customHeight="1">
      <c r="A94" s="802" t="s">
        <v>42</v>
      </c>
      <c r="B94" s="803"/>
      <c r="C94" s="803"/>
      <c r="D94" s="803"/>
      <c r="E94" s="803"/>
      <c r="F94" s="73">
        <v>226</v>
      </c>
      <c r="G94" s="65"/>
      <c r="H94" s="65"/>
      <c r="I94" s="521">
        <f>SUM(I96:I100)</f>
        <v>126337.66</v>
      </c>
      <c r="J94" s="534">
        <f>SUM(J96:J100)</f>
        <v>422804.82</v>
      </c>
      <c r="K94" s="535">
        <f>SUM(K96:K100)</f>
        <v>421620.82</v>
      </c>
      <c r="L94" s="536">
        <f t="shared" si="22"/>
        <v>233.72536740034604</v>
      </c>
      <c r="M94" s="537">
        <f t="shared" si="23"/>
        <v>-0.28003465050375098</v>
      </c>
      <c r="N94" s="2"/>
    </row>
    <row r="95" spans="1:14" s="1" customFormat="1" ht="20.25" customHeight="1">
      <c r="A95" s="796" t="s">
        <v>51</v>
      </c>
      <c r="B95" s="797"/>
      <c r="C95" s="797"/>
      <c r="D95" s="797"/>
      <c r="E95" s="797"/>
      <c r="F95" s="87"/>
      <c r="G95" s="67"/>
      <c r="H95" s="68"/>
      <c r="I95" s="502"/>
      <c r="J95" s="503"/>
      <c r="K95" s="504"/>
      <c r="L95" s="487"/>
      <c r="M95" s="488"/>
    </row>
    <row r="96" spans="1:14" s="1" customFormat="1" ht="20.100000000000001" customHeight="1">
      <c r="A96" s="777" t="s">
        <v>49</v>
      </c>
      <c r="B96" s="778"/>
      <c r="C96" s="778"/>
      <c r="D96" s="778"/>
      <c r="E96" s="779"/>
      <c r="F96" s="88">
        <v>226</v>
      </c>
      <c r="G96" s="60"/>
      <c r="H96" s="61">
        <v>50130</v>
      </c>
      <c r="I96" s="505">
        <v>126337.66</v>
      </c>
      <c r="J96" s="506">
        <v>387804.82</v>
      </c>
      <c r="K96" s="505">
        <v>386620.82</v>
      </c>
      <c r="L96" s="489">
        <f t="shared" si="22"/>
        <v>206.02183070352896</v>
      </c>
      <c r="M96" s="490">
        <f t="shared" si="23"/>
        <v>-0.30530822180084272</v>
      </c>
    </row>
    <row r="97" spans="1:13" s="1" customFormat="1" ht="20.100000000000001" customHeight="1">
      <c r="A97" s="780"/>
      <c r="B97" s="781"/>
      <c r="C97" s="781"/>
      <c r="D97" s="781"/>
      <c r="E97" s="782"/>
      <c r="F97" s="88">
        <v>226</v>
      </c>
      <c r="G97" s="144"/>
      <c r="H97" s="61">
        <v>60130</v>
      </c>
      <c r="I97" s="505">
        <v>0</v>
      </c>
      <c r="J97" s="506">
        <v>0</v>
      </c>
      <c r="K97" s="505">
        <v>0</v>
      </c>
      <c r="L97" s="532">
        <v>0</v>
      </c>
      <c r="M97" s="533">
        <v>0</v>
      </c>
    </row>
    <row r="98" spans="1:13" s="16" customFormat="1" ht="20.100000000000001" customHeight="1">
      <c r="A98" s="780"/>
      <c r="B98" s="781"/>
      <c r="C98" s="781"/>
      <c r="D98" s="781"/>
      <c r="E98" s="782"/>
      <c r="F98" s="88">
        <v>226</v>
      </c>
      <c r="G98" s="122" t="s">
        <v>191</v>
      </c>
      <c r="H98" s="61">
        <v>60130</v>
      </c>
      <c r="I98" s="505">
        <v>0</v>
      </c>
      <c r="J98" s="506">
        <v>0</v>
      </c>
      <c r="K98" s="505">
        <v>0</v>
      </c>
      <c r="L98" s="489">
        <v>0</v>
      </c>
      <c r="M98" s="533">
        <v>0</v>
      </c>
    </row>
    <row r="99" spans="1:13" s="16" customFormat="1" ht="22.5" customHeight="1">
      <c r="A99" s="796" t="s">
        <v>461</v>
      </c>
      <c r="B99" s="797"/>
      <c r="C99" s="797"/>
      <c r="D99" s="797"/>
      <c r="E99" s="797"/>
      <c r="F99" s="88">
        <v>226</v>
      </c>
      <c r="G99" s="409"/>
      <c r="H99" s="410">
        <v>20201</v>
      </c>
      <c r="I99" s="538">
        <v>0</v>
      </c>
      <c r="J99" s="539">
        <v>35000</v>
      </c>
      <c r="K99" s="538">
        <v>35000</v>
      </c>
      <c r="L99" s="540">
        <v>0</v>
      </c>
      <c r="M99" s="541">
        <v>0</v>
      </c>
    </row>
    <row r="100" spans="1:13" s="1" customFormat="1" ht="20.100000000000001" customHeight="1" thickBot="1">
      <c r="A100" s="813" t="s">
        <v>50</v>
      </c>
      <c r="B100" s="814"/>
      <c r="C100" s="814"/>
      <c r="D100" s="814"/>
      <c r="E100" s="814"/>
      <c r="F100" s="408">
        <v>226</v>
      </c>
      <c r="G100" s="90"/>
      <c r="H100" s="107">
        <v>20101</v>
      </c>
      <c r="I100" s="524">
        <v>0</v>
      </c>
      <c r="J100" s="525">
        <v>0</v>
      </c>
      <c r="K100" s="524">
        <v>0</v>
      </c>
      <c r="L100" s="468">
        <v>0</v>
      </c>
      <c r="M100" s="469">
        <v>0</v>
      </c>
    </row>
    <row r="101" spans="1:13" s="16" customFormat="1" ht="66.75" customHeight="1">
      <c r="A101" s="794" t="s">
        <v>140</v>
      </c>
      <c r="B101" s="795"/>
      <c r="C101" s="795"/>
      <c r="D101" s="795"/>
      <c r="E101" s="795"/>
      <c r="F101" s="63">
        <v>262</v>
      </c>
      <c r="G101" s="65"/>
      <c r="H101" s="65"/>
      <c r="I101" s="521">
        <f>SUM(I103:I103)</f>
        <v>0</v>
      </c>
      <c r="J101" s="482">
        <f>SUM(J103:J103)</f>
        <v>0</v>
      </c>
      <c r="K101" s="483">
        <f>SUM(K103:K103)</f>
        <v>0</v>
      </c>
      <c r="L101" s="484">
        <v>0</v>
      </c>
      <c r="M101" s="485">
        <v>0</v>
      </c>
    </row>
    <row r="102" spans="1:13" s="16" customFormat="1" ht="17.25" customHeight="1">
      <c r="A102" s="796" t="s">
        <v>51</v>
      </c>
      <c r="B102" s="797"/>
      <c r="C102" s="797"/>
      <c r="D102" s="797"/>
      <c r="E102" s="797"/>
      <c r="F102" s="87"/>
      <c r="G102" s="67"/>
      <c r="H102" s="68"/>
      <c r="I102" s="502"/>
      <c r="J102" s="503"/>
      <c r="K102" s="504"/>
      <c r="L102" s="487"/>
      <c r="M102" s="488"/>
    </row>
    <row r="103" spans="1:13" s="16" customFormat="1" ht="29.25" customHeight="1" thickBot="1">
      <c r="A103" s="774"/>
      <c r="B103" s="775"/>
      <c r="C103" s="775"/>
      <c r="D103" s="775"/>
      <c r="E103" s="776"/>
      <c r="F103" s="114">
        <v>262</v>
      </c>
      <c r="G103" s="115"/>
      <c r="H103" s="85">
        <v>60130</v>
      </c>
      <c r="I103" s="510">
        <v>0</v>
      </c>
      <c r="J103" s="511">
        <v>0</v>
      </c>
      <c r="K103" s="510">
        <v>0</v>
      </c>
      <c r="L103" s="542">
        <v>0</v>
      </c>
      <c r="M103" s="543">
        <v>0</v>
      </c>
    </row>
    <row r="104" spans="1:13" s="16" customFormat="1" ht="15" customHeight="1">
      <c r="A104" s="794" t="s">
        <v>43</v>
      </c>
      <c r="B104" s="795"/>
      <c r="C104" s="795"/>
      <c r="D104" s="795"/>
      <c r="E104" s="795"/>
      <c r="F104" s="63">
        <v>290</v>
      </c>
      <c r="G104" s="92"/>
      <c r="H104" s="92"/>
      <c r="I104" s="526">
        <f>SUM(I106:I109)</f>
        <v>87747.1</v>
      </c>
      <c r="J104" s="498">
        <f t="shared" ref="J104" si="24">SUM(J106:J109)</f>
        <v>0</v>
      </c>
      <c r="K104" s="499">
        <f>SUM(K106:K109)</f>
        <v>0</v>
      </c>
      <c r="L104" s="500">
        <f t="shared" ref="L104" si="25">K104/I104*100-100</f>
        <v>-100</v>
      </c>
      <c r="M104" s="501">
        <v>0</v>
      </c>
    </row>
    <row r="105" spans="1:13" s="16" customFormat="1" ht="17.25" customHeight="1">
      <c r="A105" s="796" t="s">
        <v>51</v>
      </c>
      <c r="B105" s="797"/>
      <c r="C105" s="797"/>
      <c r="D105" s="797"/>
      <c r="E105" s="797"/>
      <c r="F105" s="87"/>
      <c r="G105" s="67"/>
      <c r="H105" s="68"/>
      <c r="I105" s="502"/>
      <c r="J105" s="503"/>
      <c r="K105" s="504"/>
      <c r="L105" s="487"/>
      <c r="M105" s="488"/>
    </row>
    <row r="106" spans="1:13" s="16" customFormat="1" ht="20.100000000000001" customHeight="1">
      <c r="A106" s="777" t="s">
        <v>49</v>
      </c>
      <c r="B106" s="778"/>
      <c r="C106" s="778"/>
      <c r="D106" s="778"/>
      <c r="E106" s="779"/>
      <c r="F106" s="88">
        <v>290</v>
      </c>
      <c r="G106" s="60"/>
      <c r="H106" s="61">
        <v>50130</v>
      </c>
      <c r="I106" s="505">
        <v>27747.1</v>
      </c>
      <c r="J106" s="506">
        <v>0</v>
      </c>
      <c r="K106" s="505">
        <v>0</v>
      </c>
      <c r="L106" s="489">
        <f t="shared" ref="L106:L109" si="26">K106/I106*100-100</f>
        <v>-100</v>
      </c>
      <c r="M106" s="490">
        <v>0</v>
      </c>
    </row>
    <row r="107" spans="1:13" s="16" customFormat="1" ht="20.100000000000001" customHeight="1">
      <c r="A107" s="780"/>
      <c r="B107" s="781"/>
      <c r="C107" s="781"/>
      <c r="D107" s="781"/>
      <c r="E107" s="782"/>
      <c r="F107" s="118">
        <v>290</v>
      </c>
      <c r="G107" s="119">
        <v>801203259</v>
      </c>
      <c r="H107" s="108">
        <v>60130</v>
      </c>
      <c r="I107" s="515">
        <v>20000</v>
      </c>
      <c r="J107" s="516">
        <v>0</v>
      </c>
      <c r="K107" s="515">
        <v>0</v>
      </c>
      <c r="L107" s="489">
        <f t="shared" si="26"/>
        <v>-100</v>
      </c>
      <c r="M107" s="523">
        <v>0</v>
      </c>
    </row>
    <row r="108" spans="1:13" s="16" customFormat="1" ht="20.100000000000001" customHeight="1">
      <c r="A108" s="783"/>
      <c r="B108" s="784"/>
      <c r="C108" s="784"/>
      <c r="D108" s="784"/>
      <c r="E108" s="785"/>
      <c r="F108" s="95">
        <v>290</v>
      </c>
      <c r="G108" s="120">
        <v>801203262</v>
      </c>
      <c r="H108" s="121">
        <v>60130</v>
      </c>
      <c r="I108" s="544">
        <v>35000</v>
      </c>
      <c r="J108" s="545">
        <v>0</v>
      </c>
      <c r="K108" s="544">
        <v>0</v>
      </c>
      <c r="L108" s="522">
        <f t="shared" si="26"/>
        <v>-100</v>
      </c>
      <c r="M108" s="546">
        <v>0</v>
      </c>
    </row>
    <row r="109" spans="1:13" s="16" customFormat="1" ht="20.100000000000001" customHeight="1" thickBot="1">
      <c r="A109" s="772" t="s">
        <v>50</v>
      </c>
      <c r="B109" s="773"/>
      <c r="C109" s="773"/>
      <c r="D109" s="773"/>
      <c r="E109" s="773"/>
      <c r="F109" s="93">
        <v>290</v>
      </c>
      <c r="G109" s="84"/>
      <c r="H109" s="85">
        <v>20101</v>
      </c>
      <c r="I109" s="510">
        <v>5000</v>
      </c>
      <c r="J109" s="511">
        <v>0</v>
      </c>
      <c r="K109" s="510">
        <v>0</v>
      </c>
      <c r="L109" s="542">
        <f t="shared" si="26"/>
        <v>-100</v>
      </c>
      <c r="M109" s="543">
        <v>0</v>
      </c>
    </row>
    <row r="110" spans="1:13" s="16" customFormat="1" ht="15" customHeight="1">
      <c r="A110" s="794" t="s">
        <v>43</v>
      </c>
      <c r="B110" s="795"/>
      <c r="C110" s="795"/>
      <c r="D110" s="795"/>
      <c r="E110" s="795"/>
      <c r="F110" s="63">
        <v>291</v>
      </c>
      <c r="G110" s="92"/>
      <c r="H110" s="92"/>
      <c r="I110" s="526">
        <f>SUM(I112:I115)</f>
        <v>0</v>
      </c>
      <c r="J110" s="498">
        <f t="shared" ref="J110" si="27">SUM(J112:J115)</f>
        <v>29818</v>
      </c>
      <c r="K110" s="499">
        <f>SUM(K112:K115)</f>
        <v>29818</v>
      </c>
      <c r="L110" s="500">
        <v>0</v>
      </c>
      <c r="M110" s="501">
        <f t="shared" ref="M110" si="28">K110/J110*100-100</f>
        <v>0</v>
      </c>
    </row>
    <row r="111" spans="1:13" s="16" customFormat="1" ht="17.25" customHeight="1">
      <c r="A111" s="796" t="s">
        <v>51</v>
      </c>
      <c r="B111" s="797"/>
      <c r="C111" s="797"/>
      <c r="D111" s="797"/>
      <c r="E111" s="797"/>
      <c r="F111" s="87"/>
      <c r="G111" s="67"/>
      <c r="H111" s="68"/>
      <c r="I111" s="502"/>
      <c r="J111" s="503"/>
      <c r="K111" s="504"/>
      <c r="L111" s="487"/>
      <c r="M111" s="488"/>
    </row>
    <row r="112" spans="1:13" s="16" customFormat="1" ht="20.100000000000001" customHeight="1">
      <c r="A112" s="777" t="s">
        <v>49</v>
      </c>
      <c r="B112" s="778"/>
      <c r="C112" s="778"/>
      <c r="D112" s="778"/>
      <c r="E112" s="779"/>
      <c r="F112" s="88">
        <v>291</v>
      </c>
      <c r="G112" s="60"/>
      <c r="H112" s="61">
        <v>50130</v>
      </c>
      <c r="I112" s="505">
        <v>0</v>
      </c>
      <c r="J112" s="506">
        <f>23266+6552</f>
        <v>29818</v>
      </c>
      <c r="K112" s="505">
        <f>23266+6552</f>
        <v>29818</v>
      </c>
      <c r="L112" s="489">
        <v>0</v>
      </c>
      <c r="M112" s="490">
        <f t="shared" ref="M112" si="29">K112/J112*100-100</f>
        <v>0</v>
      </c>
    </row>
    <row r="113" spans="1:13" s="16" customFormat="1" ht="20.100000000000001" customHeight="1">
      <c r="A113" s="780"/>
      <c r="B113" s="781"/>
      <c r="C113" s="781"/>
      <c r="D113" s="781"/>
      <c r="E113" s="782"/>
      <c r="F113" s="118">
        <v>291</v>
      </c>
      <c r="G113" s="119"/>
      <c r="H113" s="108">
        <v>60130</v>
      </c>
      <c r="I113" s="515">
        <v>0</v>
      </c>
      <c r="J113" s="516">
        <v>0</v>
      </c>
      <c r="K113" s="515">
        <v>0</v>
      </c>
      <c r="L113" s="489">
        <v>0</v>
      </c>
      <c r="M113" s="523">
        <v>0</v>
      </c>
    </row>
    <row r="114" spans="1:13" s="16" customFormat="1" ht="20.100000000000001" customHeight="1">
      <c r="A114" s="783"/>
      <c r="B114" s="784"/>
      <c r="C114" s="784"/>
      <c r="D114" s="784"/>
      <c r="E114" s="785"/>
      <c r="F114" s="95">
        <v>291</v>
      </c>
      <c r="G114" s="120"/>
      <c r="H114" s="121">
        <v>60130</v>
      </c>
      <c r="I114" s="544">
        <v>0</v>
      </c>
      <c r="J114" s="545">
        <v>0</v>
      </c>
      <c r="K114" s="544">
        <v>0</v>
      </c>
      <c r="L114" s="522">
        <v>0</v>
      </c>
      <c r="M114" s="546">
        <v>0</v>
      </c>
    </row>
    <row r="115" spans="1:13" s="16" customFormat="1" ht="20.100000000000001" customHeight="1" thickBot="1">
      <c r="A115" s="772" t="s">
        <v>50</v>
      </c>
      <c r="B115" s="773"/>
      <c r="C115" s="773"/>
      <c r="D115" s="773"/>
      <c r="E115" s="773"/>
      <c r="F115" s="93">
        <v>291</v>
      </c>
      <c r="G115" s="84"/>
      <c r="H115" s="85">
        <v>20101</v>
      </c>
      <c r="I115" s="510">
        <v>0</v>
      </c>
      <c r="J115" s="511">
        <v>0</v>
      </c>
      <c r="K115" s="510">
        <v>0</v>
      </c>
      <c r="L115" s="542">
        <v>0</v>
      </c>
      <c r="M115" s="543">
        <v>0</v>
      </c>
    </row>
    <row r="116" spans="1:13" s="1" customFormat="1" ht="15" customHeight="1">
      <c r="A116" s="794" t="s">
        <v>43</v>
      </c>
      <c r="B116" s="795"/>
      <c r="C116" s="795"/>
      <c r="D116" s="795"/>
      <c r="E116" s="795"/>
      <c r="F116" s="63">
        <v>296</v>
      </c>
      <c r="G116" s="92"/>
      <c r="H116" s="92"/>
      <c r="I116" s="526">
        <f>SUM(I118:I121)</f>
        <v>0</v>
      </c>
      <c r="J116" s="498">
        <f t="shared" ref="J116" si="30">SUM(J118:J121)</f>
        <v>87000</v>
      </c>
      <c r="K116" s="499">
        <f>SUM(K118:K121)</f>
        <v>87000</v>
      </c>
      <c r="L116" s="500">
        <v>0</v>
      </c>
      <c r="M116" s="501">
        <f t="shared" si="23"/>
        <v>0</v>
      </c>
    </row>
    <row r="117" spans="1:13" s="1" customFormat="1" ht="17.25" customHeight="1">
      <c r="A117" s="796" t="s">
        <v>51</v>
      </c>
      <c r="B117" s="797"/>
      <c r="C117" s="797"/>
      <c r="D117" s="797"/>
      <c r="E117" s="797"/>
      <c r="F117" s="87"/>
      <c r="G117" s="67"/>
      <c r="H117" s="68"/>
      <c r="I117" s="502"/>
      <c r="J117" s="503"/>
      <c r="K117" s="504"/>
      <c r="L117" s="487"/>
      <c r="M117" s="488"/>
    </row>
    <row r="118" spans="1:13" s="1" customFormat="1" ht="20.100000000000001" customHeight="1">
      <c r="A118" s="777" t="s">
        <v>49</v>
      </c>
      <c r="B118" s="778"/>
      <c r="C118" s="778"/>
      <c r="D118" s="778"/>
      <c r="E118" s="779"/>
      <c r="F118" s="88">
        <v>296</v>
      </c>
      <c r="G118" s="60"/>
      <c r="H118" s="61">
        <v>50130</v>
      </c>
      <c r="I118" s="505">
        <v>0</v>
      </c>
      <c r="J118" s="506">
        <v>0</v>
      </c>
      <c r="K118" s="505">
        <v>0</v>
      </c>
      <c r="L118" s="489">
        <v>0</v>
      </c>
      <c r="M118" s="490">
        <v>0</v>
      </c>
    </row>
    <row r="119" spans="1:13" s="16" customFormat="1" ht="20.100000000000001" customHeight="1">
      <c r="A119" s="780"/>
      <c r="B119" s="781"/>
      <c r="C119" s="781"/>
      <c r="D119" s="781"/>
      <c r="E119" s="782"/>
      <c r="F119" s="118">
        <v>296</v>
      </c>
      <c r="G119" s="119">
        <v>801203259</v>
      </c>
      <c r="H119" s="108">
        <v>60130</v>
      </c>
      <c r="I119" s="515">
        <v>0</v>
      </c>
      <c r="J119" s="516">
        <v>20000</v>
      </c>
      <c r="K119" s="515">
        <v>20000</v>
      </c>
      <c r="L119" s="489">
        <v>0</v>
      </c>
      <c r="M119" s="523">
        <f t="shared" si="23"/>
        <v>0</v>
      </c>
    </row>
    <row r="120" spans="1:13" s="16" customFormat="1" ht="20.100000000000001" customHeight="1">
      <c r="A120" s="783"/>
      <c r="B120" s="784"/>
      <c r="C120" s="784"/>
      <c r="D120" s="784"/>
      <c r="E120" s="785"/>
      <c r="F120" s="95">
        <v>296</v>
      </c>
      <c r="G120" s="120">
        <v>801203262</v>
      </c>
      <c r="H120" s="121">
        <v>60130</v>
      </c>
      <c r="I120" s="544">
        <v>0</v>
      </c>
      <c r="J120" s="545">
        <v>67000</v>
      </c>
      <c r="K120" s="544">
        <v>67000</v>
      </c>
      <c r="L120" s="522">
        <v>0</v>
      </c>
      <c r="M120" s="546">
        <f t="shared" si="23"/>
        <v>0</v>
      </c>
    </row>
    <row r="121" spans="1:13" s="16" customFormat="1" ht="20.100000000000001" customHeight="1" thickBot="1">
      <c r="A121" s="772" t="s">
        <v>50</v>
      </c>
      <c r="B121" s="773"/>
      <c r="C121" s="773"/>
      <c r="D121" s="773"/>
      <c r="E121" s="773"/>
      <c r="F121" s="93">
        <v>296</v>
      </c>
      <c r="G121" s="84"/>
      <c r="H121" s="85">
        <v>20101</v>
      </c>
      <c r="I121" s="510">
        <v>0</v>
      </c>
      <c r="J121" s="511">
        <v>0</v>
      </c>
      <c r="K121" s="510">
        <v>0</v>
      </c>
      <c r="L121" s="542">
        <v>0</v>
      </c>
      <c r="M121" s="543">
        <v>0</v>
      </c>
    </row>
    <row r="122" spans="1:13" s="16" customFormat="1" ht="27.75" customHeight="1">
      <c r="A122" s="802" t="s">
        <v>44</v>
      </c>
      <c r="B122" s="803"/>
      <c r="C122" s="803"/>
      <c r="D122" s="803"/>
      <c r="E122" s="803"/>
      <c r="F122" s="73">
        <v>310</v>
      </c>
      <c r="G122" s="86"/>
      <c r="H122" s="86"/>
      <c r="I122" s="521">
        <f>SUM(I124:I131)</f>
        <v>40456</v>
      </c>
      <c r="J122" s="498">
        <f>SUM(J124:J131)</f>
        <v>231372</v>
      </c>
      <c r="K122" s="499">
        <f>SUM(K124:K131)</f>
        <v>231372</v>
      </c>
      <c r="L122" s="500">
        <f t="shared" ref="L122" si="31">K122/I122*100-100</f>
        <v>471.91022345263991</v>
      </c>
      <c r="M122" s="501">
        <f t="shared" ref="M122" si="32">K122/J122*100-100</f>
        <v>0</v>
      </c>
    </row>
    <row r="123" spans="1:13" s="16" customFormat="1" ht="18" customHeight="1">
      <c r="A123" s="796" t="s">
        <v>51</v>
      </c>
      <c r="B123" s="797"/>
      <c r="C123" s="797"/>
      <c r="D123" s="797"/>
      <c r="E123" s="797"/>
      <c r="F123" s="87"/>
      <c r="G123" s="67"/>
      <c r="H123" s="83"/>
      <c r="I123" s="502"/>
      <c r="J123" s="503"/>
      <c r="K123" s="504"/>
      <c r="L123" s="487"/>
      <c r="M123" s="488"/>
    </row>
    <row r="124" spans="1:13" s="16" customFormat="1" ht="29.25" customHeight="1">
      <c r="A124" s="777" t="s">
        <v>49</v>
      </c>
      <c r="B124" s="778"/>
      <c r="C124" s="778"/>
      <c r="D124" s="778"/>
      <c r="E124" s="779"/>
      <c r="F124" s="117">
        <v>310</v>
      </c>
      <c r="G124" s="76"/>
      <c r="H124" s="61">
        <v>50130</v>
      </c>
      <c r="I124" s="505">
        <v>17456</v>
      </c>
      <c r="J124" s="506">
        <v>0</v>
      </c>
      <c r="K124" s="505">
        <v>0</v>
      </c>
      <c r="L124" s="522">
        <f t="shared" ref="L124" si="33">K124/I124*100-100</f>
        <v>-100</v>
      </c>
      <c r="M124" s="490">
        <v>0</v>
      </c>
    </row>
    <row r="125" spans="1:13" s="16" customFormat="1" ht="21" customHeight="1">
      <c r="A125" s="783"/>
      <c r="B125" s="784"/>
      <c r="C125" s="784"/>
      <c r="D125" s="784"/>
      <c r="E125" s="785"/>
      <c r="F125" s="95">
        <v>310</v>
      </c>
      <c r="G125" s="120"/>
      <c r="H125" s="61">
        <v>60130</v>
      </c>
      <c r="I125" s="505">
        <v>0</v>
      </c>
      <c r="J125" s="506">
        <v>0</v>
      </c>
      <c r="K125" s="505">
        <v>0</v>
      </c>
      <c r="L125" s="489">
        <v>0</v>
      </c>
      <c r="M125" s="490">
        <v>0</v>
      </c>
    </row>
    <row r="126" spans="1:13" s="16" customFormat="1" ht="29.25" customHeight="1">
      <c r="A126" s="804" t="s">
        <v>366</v>
      </c>
      <c r="B126" s="805"/>
      <c r="C126" s="805"/>
      <c r="D126" s="805"/>
      <c r="E126" s="806"/>
      <c r="F126" s="117">
        <v>310</v>
      </c>
      <c r="G126" s="76"/>
      <c r="H126" s="61">
        <v>50130</v>
      </c>
      <c r="I126" s="505">
        <v>0</v>
      </c>
      <c r="J126" s="506">
        <v>0</v>
      </c>
      <c r="K126" s="505">
        <v>0</v>
      </c>
      <c r="L126" s="522">
        <v>0</v>
      </c>
      <c r="M126" s="490">
        <v>0</v>
      </c>
    </row>
    <row r="127" spans="1:13" s="16" customFormat="1" ht="21" customHeight="1">
      <c r="A127" s="807"/>
      <c r="B127" s="808"/>
      <c r="C127" s="808"/>
      <c r="D127" s="808"/>
      <c r="E127" s="809"/>
      <c r="F127" s="95">
        <v>310</v>
      </c>
      <c r="G127" s="126">
        <v>801204059</v>
      </c>
      <c r="H127" s="61">
        <v>60130</v>
      </c>
      <c r="I127" s="505">
        <v>0</v>
      </c>
      <c r="J127" s="506">
        <v>1482</v>
      </c>
      <c r="K127" s="505">
        <v>1482</v>
      </c>
      <c r="L127" s="489">
        <v>0</v>
      </c>
      <c r="M127" s="490">
        <v>0</v>
      </c>
    </row>
    <row r="128" spans="1:13" s="16" customFormat="1" ht="21" customHeight="1">
      <c r="A128" s="807"/>
      <c r="B128" s="808"/>
      <c r="C128" s="808"/>
      <c r="D128" s="808"/>
      <c r="E128" s="809"/>
      <c r="F128" s="95">
        <v>310</v>
      </c>
      <c r="G128" s="126">
        <v>801204059</v>
      </c>
      <c r="H128" s="61">
        <v>60188</v>
      </c>
      <c r="I128" s="505">
        <v>0</v>
      </c>
      <c r="J128" s="506">
        <v>112972.68</v>
      </c>
      <c r="K128" s="505">
        <v>112972.68</v>
      </c>
      <c r="L128" s="489">
        <v>0</v>
      </c>
      <c r="M128" s="490">
        <v>0</v>
      </c>
    </row>
    <row r="129" spans="1:13" s="16" customFormat="1" ht="21" customHeight="1">
      <c r="A129" s="810"/>
      <c r="B129" s="811"/>
      <c r="C129" s="811"/>
      <c r="D129" s="811"/>
      <c r="E129" s="812"/>
      <c r="F129" s="95">
        <v>310</v>
      </c>
      <c r="G129" s="126">
        <v>801204059</v>
      </c>
      <c r="H129" s="61">
        <v>60313</v>
      </c>
      <c r="I129" s="505">
        <v>0</v>
      </c>
      <c r="J129" s="506">
        <v>23745.32</v>
      </c>
      <c r="K129" s="505">
        <v>23745.32</v>
      </c>
      <c r="L129" s="489">
        <v>0</v>
      </c>
      <c r="M129" s="490">
        <v>0</v>
      </c>
    </row>
    <row r="130" spans="1:13" s="16" customFormat="1" ht="20.100000000000001" customHeight="1">
      <c r="A130" s="796" t="s">
        <v>461</v>
      </c>
      <c r="B130" s="797"/>
      <c r="C130" s="797"/>
      <c r="D130" s="797"/>
      <c r="E130" s="797"/>
      <c r="F130" s="95">
        <v>310</v>
      </c>
      <c r="G130" s="411"/>
      <c r="H130" s="412">
        <v>20201</v>
      </c>
      <c r="I130" s="547">
        <v>0</v>
      </c>
      <c r="J130" s="548">
        <v>90000</v>
      </c>
      <c r="K130" s="547">
        <v>90000</v>
      </c>
      <c r="L130" s="549">
        <v>0</v>
      </c>
      <c r="M130" s="550">
        <f t="shared" ref="M130" si="34">K130/J130*100-100</f>
        <v>0</v>
      </c>
    </row>
    <row r="131" spans="1:13" s="16" customFormat="1" ht="20.100000000000001" customHeight="1" thickBot="1">
      <c r="A131" s="813" t="s">
        <v>50</v>
      </c>
      <c r="B131" s="814"/>
      <c r="C131" s="814"/>
      <c r="D131" s="814"/>
      <c r="E131" s="814"/>
      <c r="F131" s="408">
        <v>310</v>
      </c>
      <c r="G131" s="90"/>
      <c r="H131" s="107">
        <v>20101</v>
      </c>
      <c r="I131" s="524">
        <v>23000</v>
      </c>
      <c r="J131" s="525">
        <v>3172</v>
      </c>
      <c r="K131" s="524">
        <v>3172</v>
      </c>
      <c r="L131" s="551">
        <f t="shared" si="22"/>
        <v>-86.208695652173915</v>
      </c>
      <c r="M131" s="469">
        <f t="shared" ref="M131" si="35">K131/J131*100-100</f>
        <v>0</v>
      </c>
    </row>
    <row r="132" spans="1:13" s="1" customFormat="1" ht="27.75" customHeight="1">
      <c r="A132" s="802" t="s">
        <v>211</v>
      </c>
      <c r="B132" s="803"/>
      <c r="C132" s="803"/>
      <c r="D132" s="803"/>
      <c r="E132" s="803"/>
      <c r="F132" s="73">
        <v>320</v>
      </c>
      <c r="G132" s="86"/>
      <c r="H132" s="86"/>
      <c r="I132" s="521">
        <f>SUM(I134:I136)</f>
        <v>20000</v>
      </c>
      <c r="J132" s="498">
        <f>SUM(J134:J136)</f>
        <v>10000</v>
      </c>
      <c r="K132" s="499">
        <f>SUM(K134:K136)</f>
        <v>10000</v>
      </c>
      <c r="L132" s="500">
        <v>100</v>
      </c>
      <c r="M132" s="501">
        <f t="shared" si="23"/>
        <v>0</v>
      </c>
    </row>
    <row r="133" spans="1:13" s="1" customFormat="1" ht="18" customHeight="1">
      <c r="A133" s="796" t="s">
        <v>51</v>
      </c>
      <c r="B133" s="797"/>
      <c r="C133" s="797"/>
      <c r="D133" s="797"/>
      <c r="E133" s="797"/>
      <c r="F133" s="87"/>
      <c r="G133" s="67"/>
      <c r="H133" s="83"/>
      <c r="I133" s="502"/>
      <c r="J133" s="503"/>
      <c r="K133" s="504"/>
      <c r="L133" s="487"/>
      <c r="M133" s="488"/>
    </row>
    <row r="134" spans="1:13" s="16" customFormat="1" ht="20.100000000000001" customHeight="1">
      <c r="A134" s="777" t="s">
        <v>49</v>
      </c>
      <c r="B134" s="778"/>
      <c r="C134" s="778"/>
      <c r="D134" s="778"/>
      <c r="E134" s="779"/>
      <c r="F134" s="117">
        <v>320</v>
      </c>
      <c r="G134" s="76"/>
      <c r="H134" s="61">
        <v>50130</v>
      </c>
      <c r="I134" s="505">
        <v>20000</v>
      </c>
      <c r="J134" s="506">
        <v>10000</v>
      </c>
      <c r="K134" s="505">
        <v>10000</v>
      </c>
      <c r="L134" s="489">
        <v>100</v>
      </c>
      <c r="M134" s="490">
        <f t="shared" si="23"/>
        <v>0</v>
      </c>
    </row>
    <row r="135" spans="1:13" s="16" customFormat="1" ht="20.100000000000001" customHeight="1">
      <c r="A135" s="783"/>
      <c r="B135" s="784"/>
      <c r="C135" s="784"/>
      <c r="D135" s="784"/>
      <c r="E135" s="785"/>
      <c r="F135" s="95">
        <v>320</v>
      </c>
      <c r="G135" s="120"/>
      <c r="H135" s="61">
        <v>60130</v>
      </c>
      <c r="I135" s="505">
        <v>0</v>
      </c>
      <c r="J135" s="506">
        <v>0</v>
      </c>
      <c r="K135" s="505">
        <v>0</v>
      </c>
      <c r="L135" s="489">
        <v>0</v>
      </c>
      <c r="M135" s="490">
        <v>0</v>
      </c>
    </row>
    <row r="136" spans="1:13" s="16" customFormat="1" ht="20.100000000000001" customHeight="1" thickBot="1">
      <c r="A136" s="772" t="s">
        <v>50</v>
      </c>
      <c r="B136" s="773"/>
      <c r="C136" s="773"/>
      <c r="D136" s="773"/>
      <c r="E136" s="773"/>
      <c r="F136" s="93">
        <v>320</v>
      </c>
      <c r="G136" s="84"/>
      <c r="H136" s="85">
        <v>20101</v>
      </c>
      <c r="I136" s="510">
        <v>0</v>
      </c>
      <c r="J136" s="511">
        <v>0</v>
      </c>
      <c r="K136" s="510">
        <v>0</v>
      </c>
      <c r="L136" s="542">
        <v>0</v>
      </c>
      <c r="M136" s="543">
        <v>0</v>
      </c>
    </row>
    <row r="137" spans="1:13" s="1" customFormat="1" ht="30.75" customHeight="1">
      <c r="A137" s="802" t="s">
        <v>45</v>
      </c>
      <c r="B137" s="803"/>
      <c r="C137" s="803"/>
      <c r="D137" s="803"/>
      <c r="E137" s="803"/>
      <c r="F137" s="73">
        <v>340</v>
      </c>
      <c r="G137" s="86"/>
      <c r="H137" s="86"/>
      <c r="I137" s="521">
        <f>SUM(I139:I150)</f>
        <v>274533.38</v>
      </c>
      <c r="J137" s="482">
        <f>SUM(J139:J150)</f>
        <v>446940.63</v>
      </c>
      <c r="K137" s="483">
        <f>SUM(K139:K150)</f>
        <v>421448.73</v>
      </c>
      <c r="L137" s="484">
        <f t="shared" si="22"/>
        <v>53.514567153910377</v>
      </c>
      <c r="M137" s="485">
        <f t="shared" si="23"/>
        <v>-5.7036434570739374</v>
      </c>
    </row>
    <row r="138" spans="1:13" s="1" customFormat="1" ht="17.25" customHeight="1">
      <c r="A138" s="796" t="s">
        <v>51</v>
      </c>
      <c r="B138" s="797"/>
      <c r="C138" s="797"/>
      <c r="D138" s="797"/>
      <c r="E138" s="797"/>
      <c r="F138" s="87"/>
      <c r="G138" s="67"/>
      <c r="H138" s="83"/>
      <c r="I138" s="502"/>
      <c r="J138" s="503"/>
      <c r="K138" s="504"/>
      <c r="L138" s="487"/>
      <c r="M138" s="488"/>
    </row>
    <row r="139" spans="1:13" s="1" customFormat="1" ht="18.75" customHeight="1">
      <c r="A139" s="777" t="s">
        <v>49</v>
      </c>
      <c r="B139" s="778"/>
      <c r="C139" s="778"/>
      <c r="D139" s="778"/>
      <c r="E139" s="779"/>
      <c r="F139" s="59">
        <v>340</v>
      </c>
      <c r="G139" s="60"/>
      <c r="H139" s="61">
        <v>50130</v>
      </c>
      <c r="I139" s="505">
        <v>161382.38</v>
      </c>
      <c r="J139" s="506">
        <v>206757.63</v>
      </c>
      <c r="K139" s="505">
        <v>186395.03</v>
      </c>
      <c r="L139" s="489">
        <f t="shared" si="22"/>
        <v>15.49899685455128</v>
      </c>
      <c r="M139" s="490">
        <f t="shared" si="23"/>
        <v>-9.8485361821955593</v>
      </c>
    </row>
    <row r="140" spans="1:13" s="16" customFormat="1" ht="33" customHeight="1">
      <c r="A140" s="780"/>
      <c r="B140" s="781"/>
      <c r="C140" s="781"/>
      <c r="D140" s="781"/>
      <c r="E140" s="782"/>
      <c r="F140" s="59" t="s">
        <v>141</v>
      </c>
      <c r="G140" s="76"/>
      <c r="H140" s="61">
        <v>50130</v>
      </c>
      <c r="I140" s="505">
        <v>0</v>
      </c>
      <c r="J140" s="506">
        <v>0</v>
      </c>
      <c r="K140" s="505">
        <v>0</v>
      </c>
      <c r="L140" s="489">
        <v>100</v>
      </c>
      <c r="M140" s="490">
        <v>0</v>
      </c>
    </row>
    <row r="141" spans="1:13" s="62" customFormat="1" ht="30.75" customHeight="1">
      <c r="A141" s="780"/>
      <c r="B141" s="781"/>
      <c r="C141" s="781"/>
      <c r="D141" s="781"/>
      <c r="E141" s="782"/>
      <c r="F141" s="94">
        <v>340</v>
      </c>
      <c r="G141" s="116">
        <v>801203259</v>
      </c>
      <c r="H141" s="61">
        <v>60130</v>
      </c>
      <c r="I141" s="505">
        <v>0</v>
      </c>
      <c r="J141" s="506">
        <v>0</v>
      </c>
      <c r="K141" s="505">
        <v>0</v>
      </c>
      <c r="L141" s="489">
        <v>0</v>
      </c>
      <c r="M141" s="490">
        <v>0</v>
      </c>
    </row>
    <row r="142" spans="1:13" s="62" customFormat="1" ht="30.75" customHeight="1">
      <c r="A142" s="780"/>
      <c r="B142" s="781"/>
      <c r="C142" s="781"/>
      <c r="D142" s="781"/>
      <c r="E142" s="782"/>
      <c r="F142" s="94" t="s">
        <v>142</v>
      </c>
      <c r="G142" s="119"/>
      <c r="H142" s="61">
        <v>60130</v>
      </c>
      <c r="I142" s="505">
        <v>0</v>
      </c>
      <c r="J142" s="506">
        <v>0</v>
      </c>
      <c r="K142" s="505">
        <v>0</v>
      </c>
      <c r="L142" s="489">
        <v>0</v>
      </c>
      <c r="M142" s="490">
        <v>0</v>
      </c>
    </row>
    <row r="143" spans="1:13" s="62" customFormat="1" ht="30.75" customHeight="1">
      <c r="A143" s="780"/>
      <c r="B143" s="781"/>
      <c r="C143" s="781"/>
      <c r="D143" s="781"/>
      <c r="E143" s="782"/>
      <c r="F143" s="94">
        <v>340</v>
      </c>
      <c r="G143" s="119">
        <v>801203262</v>
      </c>
      <c r="H143" s="61">
        <v>60130</v>
      </c>
      <c r="I143" s="505">
        <v>0</v>
      </c>
      <c r="J143" s="506">
        <v>0</v>
      </c>
      <c r="K143" s="505">
        <v>0</v>
      </c>
      <c r="L143" s="489">
        <v>0</v>
      </c>
      <c r="M143" s="490">
        <v>0</v>
      </c>
    </row>
    <row r="144" spans="1:13" s="62" customFormat="1" ht="30.75" customHeight="1">
      <c r="A144" s="780"/>
      <c r="B144" s="781"/>
      <c r="C144" s="781"/>
      <c r="D144" s="781"/>
      <c r="E144" s="782"/>
      <c r="F144" s="94" t="s">
        <v>142</v>
      </c>
      <c r="G144" s="124">
        <v>801208304</v>
      </c>
      <c r="H144" s="61">
        <v>60130</v>
      </c>
      <c r="I144" s="505">
        <v>15550</v>
      </c>
      <c r="J144" s="506">
        <v>15550</v>
      </c>
      <c r="K144" s="505">
        <v>15545.7</v>
      </c>
      <c r="L144" s="489">
        <f t="shared" si="22"/>
        <v>-2.7652733118969763E-2</v>
      </c>
      <c r="M144" s="490">
        <f t="shared" si="23"/>
        <v>-2.7652733118969763E-2</v>
      </c>
    </row>
    <row r="145" spans="1:14" s="62" customFormat="1" ht="30.75" customHeight="1">
      <c r="A145" s="780"/>
      <c r="B145" s="781"/>
      <c r="C145" s="781"/>
      <c r="D145" s="781"/>
      <c r="E145" s="782"/>
      <c r="F145" s="94">
        <v>340</v>
      </c>
      <c r="G145" s="123">
        <v>801208304</v>
      </c>
      <c r="H145" s="61">
        <v>60130</v>
      </c>
      <c r="I145" s="505">
        <v>68450</v>
      </c>
      <c r="J145" s="506">
        <f>68450</f>
        <v>68450</v>
      </c>
      <c r="K145" s="505">
        <v>63325</v>
      </c>
      <c r="L145" s="489">
        <f t="shared" si="22"/>
        <v>-7.487216946676412</v>
      </c>
      <c r="M145" s="490">
        <f t="shared" si="23"/>
        <v>-7.487216946676412</v>
      </c>
    </row>
    <row r="146" spans="1:14" s="62" customFormat="1" ht="30.75" customHeight="1">
      <c r="A146" s="780"/>
      <c r="B146" s="781"/>
      <c r="C146" s="781"/>
      <c r="D146" s="781"/>
      <c r="E146" s="782"/>
      <c r="F146" s="94" t="s">
        <v>142</v>
      </c>
      <c r="G146" s="125">
        <v>801203262</v>
      </c>
      <c r="H146" s="61">
        <v>60130</v>
      </c>
      <c r="I146" s="505">
        <v>0</v>
      </c>
      <c r="J146" s="506">
        <v>0</v>
      </c>
      <c r="K146" s="505">
        <v>0</v>
      </c>
      <c r="L146" s="489">
        <v>0</v>
      </c>
      <c r="M146" s="490">
        <v>0</v>
      </c>
    </row>
    <row r="147" spans="1:14" s="62" customFormat="1" ht="30.75" customHeight="1">
      <c r="A147" s="788"/>
      <c r="B147" s="789"/>
      <c r="C147" s="789"/>
      <c r="D147" s="789"/>
      <c r="E147" s="790"/>
      <c r="F147" s="94">
        <v>340</v>
      </c>
      <c r="G147" s="126">
        <v>801204059</v>
      </c>
      <c r="H147" s="61">
        <v>60313</v>
      </c>
      <c r="I147" s="505">
        <v>0</v>
      </c>
      <c r="J147" s="506">
        <v>10000</v>
      </c>
      <c r="K147" s="505">
        <v>10000</v>
      </c>
      <c r="L147" s="489">
        <v>0</v>
      </c>
      <c r="M147" s="490">
        <v>0</v>
      </c>
    </row>
    <row r="148" spans="1:14" s="16" customFormat="1" ht="16.5" customHeight="1">
      <c r="A148" s="796" t="s">
        <v>461</v>
      </c>
      <c r="B148" s="797"/>
      <c r="C148" s="797"/>
      <c r="D148" s="797"/>
      <c r="E148" s="797"/>
      <c r="F148" s="413">
        <v>340</v>
      </c>
      <c r="G148" s="409"/>
      <c r="H148" s="410">
        <v>20201</v>
      </c>
      <c r="I148" s="538">
        <v>0</v>
      </c>
      <c r="J148" s="539">
        <v>93118</v>
      </c>
      <c r="K148" s="538">
        <v>93118</v>
      </c>
      <c r="L148" s="540">
        <v>0</v>
      </c>
      <c r="M148" s="541">
        <f t="shared" ref="M148" si="36">K148/J148*100-100</f>
        <v>0</v>
      </c>
    </row>
    <row r="149" spans="1:14" s="1" customFormat="1" ht="16.5" customHeight="1">
      <c r="A149" s="780" t="s">
        <v>50</v>
      </c>
      <c r="B149" s="781"/>
      <c r="C149" s="781"/>
      <c r="D149" s="781"/>
      <c r="E149" s="782"/>
      <c r="F149" s="96">
        <v>340</v>
      </c>
      <c r="G149" s="105"/>
      <c r="H149" s="407">
        <v>20101</v>
      </c>
      <c r="I149" s="552">
        <v>29151</v>
      </c>
      <c r="J149" s="553">
        <v>53065</v>
      </c>
      <c r="K149" s="552">
        <v>53065</v>
      </c>
      <c r="L149" s="554">
        <f t="shared" si="22"/>
        <v>82.03492161503894</v>
      </c>
      <c r="M149" s="555">
        <f t="shared" si="23"/>
        <v>0</v>
      </c>
    </row>
    <row r="150" spans="1:14" s="16" customFormat="1" ht="33" customHeight="1" thickBot="1">
      <c r="A150" s="788"/>
      <c r="B150" s="789"/>
      <c r="C150" s="789"/>
      <c r="D150" s="789"/>
      <c r="E150" s="790"/>
      <c r="F150" s="94" t="s">
        <v>142</v>
      </c>
      <c r="G150" s="71"/>
      <c r="H150" s="109">
        <v>20101</v>
      </c>
      <c r="I150" s="508">
        <v>0</v>
      </c>
      <c r="J150" s="509">
        <v>0</v>
      </c>
      <c r="K150" s="508">
        <v>0</v>
      </c>
      <c r="L150" s="556">
        <v>0</v>
      </c>
      <c r="M150" s="557">
        <v>0</v>
      </c>
    </row>
    <row r="151" spans="1:14" s="11" customFormat="1" ht="47.25" customHeight="1">
      <c r="A151" s="838" t="s">
        <v>46</v>
      </c>
      <c r="B151" s="839"/>
      <c r="C151" s="839"/>
      <c r="D151" s="839"/>
      <c r="E151" s="839"/>
      <c r="F151" s="839"/>
      <c r="G151" s="30"/>
      <c r="H151" s="30"/>
      <c r="I151" s="51">
        <f>SUM(I153:I156)</f>
        <v>4096714.84</v>
      </c>
      <c r="J151" s="51">
        <f>SUM(J153:J156)</f>
        <v>4320127.0299999993</v>
      </c>
      <c r="K151" s="52">
        <f>SUM(K153:K156)</f>
        <v>4244000.43</v>
      </c>
      <c r="L151" s="47">
        <f t="shared" si="22"/>
        <v>3.5952121578469445</v>
      </c>
      <c r="M151" s="48">
        <f t="shared" si="23"/>
        <v>-1.7621379989837749</v>
      </c>
      <c r="N151" s="1"/>
    </row>
    <row r="152" spans="1:14" s="1" customFormat="1" ht="18.75" customHeight="1">
      <c r="A152" s="840" t="s">
        <v>67</v>
      </c>
      <c r="B152" s="841"/>
      <c r="C152" s="841"/>
      <c r="D152" s="841"/>
      <c r="E152" s="841"/>
      <c r="F152" s="841"/>
      <c r="G152" s="33"/>
      <c r="H152" s="31"/>
      <c r="I152" s="46"/>
      <c r="J152" s="45"/>
      <c r="K152" s="44"/>
      <c r="L152" s="49"/>
      <c r="M152" s="50"/>
    </row>
    <row r="153" spans="1:14" s="424" customFormat="1" ht="27.75" customHeight="1">
      <c r="A153" s="842" t="s">
        <v>49</v>
      </c>
      <c r="B153" s="843"/>
      <c r="C153" s="843"/>
      <c r="D153" s="843"/>
      <c r="E153" s="843"/>
      <c r="F153" s="843"/>
      <c r="G153" s="460"/>
      <c r="H153" s="461">
        <v>50130</v>
      </c>
      <c r="I153" s="462">
        <v>3996543.84</v>
      </c>
      <c r="J153" s="462">
        <f>J59+J66+J71+J77+J80+J87+J90+J96+J118+J134+J139+J140+J84+J126+J106+J112+J124</f>
        <v>4216399.0299999993</v>
      </c>
      <c r="K153" s="462">
        <f>K59+K66+K71+K77+K80+K87+K90+K96+K118+K134+K139+K140+K126+K84+K106+K112+K124</f>
        <v>4140272.4299999997</v>
      </c>
      <c r="L153" s="463">
        <f t="shared" si="22"/>
        <v>3.5963221161612609</v>
      </c>
      <c r="M153" s="464">
        <f t="shared" si="23"/>
        <v>-1.8054885094687023</v>
      </c>
    </row>
    <row r="154" spans="1:14" s="16" customFormat="1" ht="24" customHeight="1">
      <c r="A154" s="798" t="s">
        <v>173</v>
      </c>
      <c r="B154" s="799"/>
      <c r="C154" s="799"/>
      <c r="D154" s="799"/>
      <c r="E154" s="799"/>
      <c r="F154" s="799"/>
      <c r="G154" s="34"/>
      <c r="H154" s="145">
        <v>50300</v>
      </c>
      <c r="I154" s="229">
        <v>0</v>
      </c>
      <c r="J154" s="230">
        <v>0</v>
      </c>
      <c r="K154" s="297">
        <v>0</v>
      </c>
      <c r="L154" s="184">
        <v>0</v>
      </c>
      <c r="M154" s="185">
        <v>0</v>
      </c>
    </row>
    <row r="155" spans="1:14" s="1" customFormat="1" ht="24" customHeight="1">
      <c r="A155" s="796" t="s">
        <v>460</v>
      </c>
      <c r="B155" s="797"/>
      <c r="C155" s="797"/>
      <c r="D155" s="797"/>
      <c r="E155" s="797"/>
      <c r="F155" s="797"/>
      <c r="G155" s="34"/>
      <c r="H155" s="145">
        <v>50300</v>
      </c>
      <c r="I155" s="229">
        <f>I60+I72</f>
        <v>0</v>
      </c>
      <c r="J155" s="230">
        <f>J60+J72</f>
        <v>0</v>
      </c>
      <c r="K155" s="297">
        <f t="shared" ref="K155" si="37">K60+K72</f>
        <v>0</v>
      </c>
      <c r="L155" s="184">
        <v>0</v>
      </c>
      <c r="M155" s="185">
        <v>0</v>
      </c>
    </row>
    <row r="156" spans="1:14" s="470" customFormat="1" ht="27.75" customHeight="1" thickBot="1">
      <c r="A156" s="786" t="s">
        <v>50</v>
      </c>
      <c r="B156" s="787"/>
      <c r="C156" s="787"/>
      <c r="D156" s="787"/>
      <c r="E156" s="787"/>
      <c r="F156" s="787"/>
      <c r="G156" s="465"/>
      <c r="H156" s="466">
        <v>20101</v>
      </c>
      <c r="I156" s="467">
        <f>I62+I68+I73+I81+I100+I121+I136+I149+I150+I131+I109+I115</f>
        <v>100171</v>
      </c>
      <c r="J156" s="467">
        <f>J62+J68+J73+J81+J100+J121+J136+J149+J150+J131</f>
        <v>103728</v>
      </c>
      <c r="K156" s="467">
        <f>K62+K68+K73+K81+K100+K121+K136+K149+K150+K131</f>
        <v>103728</v>
      </c>
      <c r="L156" s="468">
        <f t="shared" ref="L156" si="38">K156/I156*100-100</f>
        <v>3.5509279132683247</v>
      </c>
      <c r="M156" s="469">
        <f t="shared" ref="M156" si="39">K156/J156*100-100</f>
        <v>0</v>
      </c>
      <c r="N156" s="421"/>
    </row>
    <row r="157" spans="1:14" s="11" customFormat="1" ht="59.25" customHeight="1" thickBot="1">
      <c r="A157" s="907" t="s">
        <v>176</v>
      </c>
      <c r="B157" s="908"/>
      <c r="C157" s="908"/>
      <c r="D157" s="908"/>
      <c r="E157" s="908"/>
      <c r="F157" s="908"/>
      <c r="G157" s="292"/>
      <c r="H157" s="293">
        <v>20201</v>
      </c>
      <c r="I157" s="471">
        <f>I63+I74+I93+I99+I130+I148</f>
        <v>0</v>
      </c>
      <c r="J157" s="471">
        <f>J63+J74+J93+J99+J130+J148</f>
        <v>218118</v>
      </c>
      <c r="K157" s="471">
        <f>K63+K74+K93+K99+K130+K148</f>
        <v>218118</v>
      </c>
      <c r="L157" s="295">
        <v>0</v>
      </c>
      <c r="M157" s="296">
        <v>0</v>
      </c>
      <c r="N157" s="16"/>
    </row>
    <row r="158" spans="1:14" s="11" customFormat="1" ht="64.5" customHeight="1">
      <c r="A158" s="833" t="s">
        <v>65</v>
      </c>
      <c r="B158" s="834"/>
      <c r="C158" s="834"/>
      <c r="D158" s="834"/>
      <c r="E158" s="834"/>
      <c r="F158" s="835"/>
      <c r="G158" s="128"/>
      <c r="H158" s="129"/>
      <c r="I158" s="130">
        <f>SUM(I160:I170)</f>
        <v>145000</v>
      </c>
      <c r="J158" s="131">
        <f>SUM(J160:J170)</f>
        <v>325200</v>
      </c>
      <c r="K158" s="132">
        <f>SUM(K160:K170)</f>
        <v>320070.7</v>
      </c>
      <c r="L158" s="133">
        <f t="shared" si="22"/>
        <v>120.73841379310343</v>
      </c>
      <c r="M158" s="134">
        <f t="shared" si="23"/>
        <v>-1.5772755227552295</v>
      </c>
      <c r="N158" s="1"/>
    </row>
    <row r="159" spans="1:14" s="1" customFormat="1" ht="18.75" customHeight="1">
      <c r="A159" s="836" t="s">
        <v>27</v>
      </c>
      <c r="B159" s="837"/>
      <c r="C159" s="837"/>
      <c r="D159" s="837"/>
      <c r="E159" s="837"/>
      <c r="F159" s="837"/>
      <c r="G159" s="34"/>
      <c r="H159" s="99"/>
      <c r="I159" s="171"/>
      <c r="J159" s="172"/>
      <c r="K159" s="173"/>
      <c r="L159" s="174"/>
      <c r="M159" s="175"/>
      <c r="N159" s="11"/>
    </row>
    <row r="160" spans="1:14" s="455" customFormat="1" ht="47.25" customHeight="1">
      <c r="A160" s="791" t="s">
        <v>346</v>
      </c>
      <c r="B160" s="815"/>
      <c r="C160" s="815"/>
      <c r="D160" s="815"/>
      <c r="E160" s="815"/>
      <c r="F160" s="816"/>
      <c r="G160" s="448">
        <v>801412306</v>
      </c>
      <c r="H160" s="449">
        <v>60130</v>
      </c>
      <c r="I160" s="450">
        <f>I97</f>
        <v>0</v>
      </c>
      <c r="J160" s="451">
        <f t="shared" ref="J160:K160" si="40">J97</f>
        <v>0</v>
      </c>
      <c r="K160" s="450">
        <f t="shared" si="40"/>
        <v>0</v>
      </c>
      <c r="L160" s="452">
        <v>0</v>
      </c>
      <c r="M160" s="453">
        <v>0</v>
      </c>
      <c r="N160" s="454"/>
    </row>
    <row r="161" spans="1:14" s="455" customFormat="1" ht="35.25" customHeight="1">
      <c r="A161" s="791" t="s">
        <v>347</v>
      </c>
      <c r="B161" s="815"/>
      <c r="C161" s="815"/>
      <c r="D161" s="815"/>
      <c r="E161" s="815"/>
      <c r="F161" s="816"/>
      <c r="G161" s="448">
        <v>801502011</v>
      </c>
      <c r="H161" s="449">
        <v>60130</v>
      </c>
      <c r="I161" s="450">
        <v>0</v>
      </c>
      <c r="J161" s="451">
        <f t="shared" ref="J161:K161" si="41">J141</f>
        <v>0</v>
      </c>
      <c r="K161" s="450">
        <f t="shared" si="41"/>
        <v>0</v>
      </c>
      <c r="L161" s="452">
        <v>0</v>
      </c>
      <c r="M161" s="456">
        <v>0</v>
      </c>
      <c r="N161" s="454"/>
    </row>
    <row r="162" spans="1:14" s="455" customFormat="1" ht="35.25" customHeight="1">
      <c r="A162" s="791" t="s">
        <v>190</v>
      </c>
      <c r="B162" s="815"/>
      <c r="C162" s="815"/>
      <c r="D162" s="815"/>
      <c r="E162" s="815"/>
      <c r="F162" s="816"/>
      <c r="G162" s="457">
        <v>801203259</v>
      </c>
      <c r="H162" s="449">
        <v>60130</v>
      </c>
      <c r="I162" s="450">
        <f>I119+I141+I107</f>
        <v>20000</v>
      </c>
      <c r="J162" s="450">
        <f>J119+J141+J107</f>
        <v>20000</v>
      </c>
      <c r="K162" s="450">
        <f>K119+K141+K107</f>
        <v>20000</v>
      </c>
      <c r="L162" s="452">
        <f t="shared" si="22"/>
        <v>0</v>
      </c>
      <c r="M162" s="458">
        <f t="shared" si="23"/>
        <v>0</v>
      </c>
      <c r="N162" s="454"/>
    </row>
    <row r="163" spans="1:14" s="455" customFormat="1" ht="49.5" customHeight="1">
      <c r="A163" s="791" t="s">
        <v>179</v>
      </c>
      <c r="B163" s="815"/>
      <c r="C163" s="815"/>
      <c r="D163" s="815"/>
      <c r="E163" s="815"/>
      <c r="F163" s="815"/>
      <c r="G163" s="448">
        <v>801502514</v>
      </c>
      <c r="H163" s="449">
        <v>60130</v>
      </c>
      <c r="I163" s="450">
        <f>I103</f>
        <v>0</v>
      </c>
      <c r="J163" s="451">
        <f t="shared" ref="J163:K163" si="42">J103</f>
        <v>0</v>
      </c>
      <c r="K163" s="450">
        <f t="shared" si="42"/>
        <v>0</v>
      </c>
      <c r="L163" s="452">
        <v>0</v>
      </c>
      <c r="M163" s="456">
        <v>0</v>
      </c>
      <c r="N163" s="454"/>
    </row>
    <row r="164" spans="1:14" s="455" customFormat="1" ht="58.5" customHeight="1">
      <c r="A164" s="791" t="s">
        <v>165</v>
      </c>
      <c r="B164" s="815"/>
      <c r="C164" s="815"/>
      <c r="D164" s="815"/>
      <c r="E164" s="815"/>
      <c r="F164" s="815"/>
      <c r="G164" s="448">
        <v>801805148</v>
      </c>
      <c r="H164" s="449">
        <v>60300</v>
      </c>
      <c r="I164" s="450">
        <f>I61</f>
        <v>0</v>
      </c>
      <c r="J164" s="451">
        <f t="shared" ref="J164:K164" si="43">J61</f>
        <v>0</v>
      </c>
      <c r="K164" s="450">
        <f t="shared" si="43"/>
        <v>0</v>
      </c>
      <c r="L164" s="452">
        <v>0</v>
      </c>
      <c r="M164" s="456">
        <v>0</v>
      </c>
      <c r="N164" s="454"/>
    </row>
    <row r="165" spans="1:14" s="455" customFormat="1" ht="79.5" customHeight="1">
      <c r="A165" s="791" t="s">
        <v>348</v>
      </c>
      <c r="B165" s="815"/>
      <c r="C165" s="815"/>
      <c r="D165" s="815"/>
      <c r="E165" s="815"/>
      <c r="F165" s="815"/>
      <c r="G165" s="448">
        <v>801208304</v>
      </c>
      <c r="H165" s="449">
        <v>60130</v>
      </c>
      <c r="I165" s="450">
        <f>I67+I144+I145</f>
        <v>90000</v>
      </c>
      <c r="J165" s="450">
        <f>J67+J144+J145</f>
        <v>90000</v>
      </c>
      <c r="K165" s="450">
        <f>K67+K144+K145</f>
        <v>84870.7</v>
      </c>
      <c r="L165" s="452">
        <f t="shared" ref="L165:L170" si="44">K165/I165*100-100</f>
        <v>-5.6992222222222182</v>
      </c>
      <c r="M165" s="456">
        <f t="shared" ref="M165:M170" si="45">K165/J165*100-100</f>
        <v>-5.6992222222222182</v>
      </c>
      <c r="N165" s="454"/>
    </row>
    <row r="166" spans="1:14" s="455" customFormat="1" ht="48.75" customHeight="1">
      <c r="A166" s="791" t="s">
        <v>349</v>
      </c>
      <c r="B166" s="815"/>
      <c r="C166" s="815"/>
      <c r="D166" s="815"/>
      <c r="E166" s="815"/>
      <c r="F166" s="815"/>
      <c r="G166" s="459">
        <v>801204059</v>
      </c>
      <c r="H166" s="449">
        <v>60130</v>
      </c>
      <c r="I166" s="450">
        <f>I92</f>
        <v>0</v>
      </c>
      <c r="J166" s="451">
        <f t="shared" ref="J166:K166" si="46">J92</f>
        <v>0</v>
      </c>
      <c r="K166" s="450">
        <f t="shared" si="46"/>
        <v>0</v>
      </c>
      <c r="L166" s="452">
        <v>0</v>
      </c>
      <c r="M166" s="456">
        <v>0</v>
      </c>
      <c r="N166" s="454"/>
    </row>
    <row r="167" spans="1:14" s="455" customFormat="1" ht="48.75" customHeight="1">
      <c r="A167" s="791" t="s">
        <v>189</v>
      </c>
      <c r="B167" s="792"/>
      <c r="C167" s="792"/>
      <c r="D167" s="792"/>
      <c r="E167" s="792"/>
      <c r="F167" s="793"/>
      <c r="G167" s="459">
        <v>801204059</v>
      </c>
      <c r="H167" s="449">
        <v>60130</v>
      </c>
      <c r="I167" s="450">
        <v>0</v>
      </c>
      <c r="J167" s="451">
        <v>1482</v>
      </c>
      <c r="K167" s="450">
        <v>1482</v>
      </c>
      <c r="L167" s="452">
        <v>0</v>
      </c>
      <c r="M167" s="456">
        <v>0</v>
      </c>
      <c r="N167" s="454"/>
    </row>
    <row r="168" spans="1:14" s="455" customFormat="1" ht="48.75" customHeight="1">
      <c r="A168" s="791" t="s">
        <v>189</v>
      </c>
      <c r="B168" s="792"/>
      <c r="C168" s="792"/>
      <c r="D168" s="792"/>
      <c r="E168" s="792"/>
      <c r="F168" s="793"/>
      <c r="G168" s="459">
        <v>801204059</v>
      </c>
      <c r="H168" s="449">
        <v>60188</v>
      </c>
      <c r="I168" s="450">
        <v>0</v>
      </c>
      <c r="J168" s="451">
        <v>112972.68</v>
      </c>
      <c r="K168" s="450">
        <v>112972.68</v>
      </c>
      <c r="L168" s="452">
        <v>0</v>
      </c>
      <c r="M168" s="456">
        <v>0</v>
      </c>
      <c r="N168" s="454"/>
    </row>
    <row r="169" spans="1:14" s="455" customFormat="1" ht="48.75" customHeight="1">
      <c r="A169" s="791" t="s">
        <v>189</v>
      </c>
      <c r="B169" s="792"/>
      <c r="C169" s="792"/>
      <c r="D169" s="792"/>
      <c r="E169" s="792"/>
      <c r="F169" s="793"/>
      <c r="G169" s="459">
        <v>801204059</v>
      </c>
      <c r="H169" s="449">
        <v>60313</v>
      </c>
      <c r="I169" s="450">
        <f>I91+I147</f>
        <v>0</v>
      </c>
      <c r="J169" s="451">
        <v>33745.32</v>
      </c>
      <c r="K169" s="450">
        <v>33745.32</v>
      </c>
      <c r="L169" s="452">
        <v>0</v>
      </c>
      <c r="M169" s="456">
        <v>0</v>
      </c>
      <c r="N169" s="454"/>
    </row>
    <row r="170" spans="1:14" s="455" customFormat="1" ht="48.75" customHeight="1">
      <c r="A170" s="791" t="s">
        <v>189</v>
      </c>
      <c r="B170" s="815"/>
      <c r="C170" s="815"/>
      <c r="D170" s="815"/>
      <c r="E170" s="815"/>
      <c r="F170" s="815"/>
      <c r="G170" s="448">
        <v>801203262</v>
      </c>
      <c r="H170" s="449">
        <v>60130</v>
      </c>
      <c r="I170" s="450">
        <f>I98+I120+I143+I146+I108</f>
        <v>35000</v>
      </c>
      <c r="J170" s="450">
        <f>J98+J120+J143+J146+J108</f>
        <v>67000</v>
      </c>
      <c r="K170" s="450">
        <f>K98+K120+K143+K146+K108</f>
        <v>67000</v>
      </c>
      <c r="L170" s="452">
        <f t="shared" si="44"/>
        <v>91.428571428571445</v>
      </c>
      <c r="M170" s="456">
        <f t="shared" si="45"/>
        <v>0</v>
      </c>
      <c r="N170" s="454"/>
    </row>
    <row r="171" spans="1:14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4" s="43" customFormat="1" ht="21.75" hidden="1" customHeight="1">
      <c r="A172" s="758" t="s">
        <v>156</v>
      </c>
      <c r="B172" s="758"/>
      <c r="C172" s="758"/>
      <c r="D172" s="758"/>
      <c r="E172" s="758"/>
      <c r="F172" s="758"/>
      <c r="G172" s="758"/>
      <c r="H172" s="758"/>
      <c r="I172" s="758"/>
      <c r="J172" s="758"/>
      <c r="K172" s="758"/>
      <c r="L172" s="758"/>
      <c r="M172" s="758"/>
    </row>
    <row r="173" spans="1:14" s="43" customFormat="1" ht="140.25" hidden="1" customHeight="1">
      <c r="A173" s="759" t="s">
        <v>19</v>
      </c>
      <c r="B173" s="760"/>
      <c r="C173" s="760"/>
      <c r="D173" s="760"/>
      <c r="E173" s="760"/>
      <c r="F173" s="104" t="s">
        <v>157</v>
      </c>
      <c r="G173" s="104" t="s">
        <v>158</v>
      </c>
      <c r="H173" s="104" t="s">
        <v>159</v>
      </c>
      <c r="I173" s="761" t="s">
        <v>160</v>
      </c>
      <c r="J173" s="761"/>
      <c r="K173" s="761" t="s">
        <v>161</v>
      </c>
      <c r="L173" s="761"/>
      <c r="M173" s="762"/>
    </row>
    <row r="174" spans="1:14" s="43" customFormat="1" ht="57.75" hidden="1" customHeight="1">
      <c r="A174" s="763" t="s">
        <v>199</v>
      </c>
      <c r="B174" s="764"/>
      <c r="C174" s="764"/>
      <c r="D174" s="764"/>
      <c r="E174" s="765"/>
      <c r="F174" s="167" t="s">
        <v>171</v>
      </c>
      <c r="G174" s="168">
        <v>25</v>
      </c>
      <c r="H174" s="168">
        <v>24</v>
      </c>
      <c r="I174" s="769" t="s">
        <v>192</v>
      </c>
      <c r="J174" s="770"/>
      <c r="K174" s="766" t="s">
        <v>182</v>
      </c>
      <c r="L174" s="767"/>
      <c r="M174" s="768"/>
    </row>
    <row r="175" spans="1:14" s="43" customFormat="1" ht="84" hidden="1" customHeight="1">
      <c r="A175" s="763" t="s">
        <v>200</v>
      </c>
      <c r="B175" s="764"/>
      <c r="C175" s="764"/>
      <c r="D175" s="764"/>
      <c r="E175" s="765"/>
      <c r="F175" s="167" t="s">
        <v>194</v>
      </c>
      <c r="G175" s="168">
        <v>256</v>
      </c>
      <c r="H175" s="168">
        <v>256</v>
      </c>
      <c r="I175" s="769" t="s">
        <v>162</v>
      </c>
      <c r="J175" s="770"/>
      <c r="K175" s="771" t="s">
        <v>163</v>
      </c>
      <c r="L175" s="767"/>
      <c r="M175" s="768"/>
    </row>
    <row r="176" spans="1:14" s="43" customFormat="1" ht="61.5" hidden="1" customHeight="1" thickBot="1">
      <c r="A176" s="753" t="s">
        <v>202</v>
      </c>
      <c r="B176" s="754"/>
      <c r="C176" s="754"/>
      <c r="D176" s="754"/>
      <c r="E176" s="755"/>
      <c r="F176" s="169" t="s">
        <v>208</v>
      </c>
      <c r="G176" s="170"/>
      <c r="H176" s="170"/>
      <c r="I176" s="756"/>
      <c r="J176" s="757"/>
      <c r="K176" s="750"/>
      <c r="L176" s="751"/>
      <c r="M176" s="752"/>
    </row>
    <row r="177" spans="1:13" s="43" customFormat="1" ht="41.25" hidden="1" customHeight="1" thickBot="1">
      <c r="A177" s="763" t="s">
        <v>201</v>
      </c>
      <c r="B177" s="764"/>
      <c r="C177" s="764"/>
      <c r="D177" s="764"/>
      <c r="E177" s="765"/>
      <c r="F177" s="169" t="s">
        <v>208</v>
      </c>
      <c r="G177" s="170">
        <v>322</v>
      </c>
      <c r="H177" s="170">
        <v>320</v>
      </c>
      <c r="I177" s="756" t="s">
        <v>193</v>
      </c>
      <c r="J177" s="757"/>
      <c r="K177" s="750" t="s">
        <v>183</v>
      </c>
      <c r="L177" s="751"/>
      <c r="M177" s="752"/>
    </row>
    <row r="178" spans="1:13" s="43" customFormat="1" ht="42" hidden="1" customHeight="1" thickBot="1">
      <c r="A178" s="763" t="s">
        <v>203</v>
      </c>
      <c r="B178" s="764"/>
      <c r="C178" s="764"/>
      <c r="D178" s="764"/>
      <c r="E178" s="765"/>
      <c r="F178" s="169" t="s">
        <v>208</v>
      </c>
      <c r="G178" s="170">
        <v>6</v>
      </c>
      <c r="H178" s="170">
        <v>6</v>
      </c>
      <c r="I178" s="756" t="s">
        <v>162</v>
      </c>
      <c r="J178" s="757"/>
      <c r="K178" s="750" t="s">
        <v>183</v>
      </c>
      <c r="L178" s="751"/>
      <c r="M178" s="752"/>
    </row>
    <row r="179" spans="1:13" s="43" customFormat="1" ht="49.5" hidden="1" customHeight="1" thickBot="1">
      <c r="A179" s="753" t="s">
        <v>204</v>
      </c>
      <c r="B179" s="754"/>
      <c r="C179" s="754"/>
      <c r="D179" s="754"/>
      <c r="E179" s="755"/>
      <c r="F179" s="169" t="s">
        <v>208</v>
      </c>
      <c r="G179" s="170">
        <v>5</v>
      </c>
      <c r="H179" s="170">
        <v>5</v>
      </c>
      <c r="I179" s="756" t="s">
        <v>162</v>
      </c>
      <c r="J179" s="757"/>
      <c r="K179" s="750" t="s">
        <v>183</v>
      </c>
      <c r="L179" s="751"/>
      <c r="M179" s="752"/>
    </row>
    <row r="180" spans="1:13" s="43" customFormat="1" ht="48" hidden="1" customHeight="1" thickBot="1">
      <c r="A180" s="763" t="s">
        <v>205</v>
      </c>
      <c r="B180" s="764"/>
      <c r="C180" s="764"/>
      <c r="D180" s="764"/>
      <c r="E180" s="765"/>
      <c r="F180" s="167" t="s">
        <v>208</v>
      </c>
      <c r="G180" s="170">
        <v>2</v>
      </c>
      <c r="H180" s="170">
        <v>2</v>
      </c>
      <c r="I180" s="756" t="s">
        <v>162</v>
      </c>
      <c r="J180" s="757"/>
      <c r="K180" s="750" t="s">
        <v>183</v>
      </c>
      <c r="L180" s="751"/>
      <c r="M180" s="752"/>
    </row>
    <row r="181" spans="1:13" s="43" customFormat="1" ht="48" hidden="1" customHeight="1" thickBot="1">
      <c r="A181" s="763" t="s">
        <v>206</v>
      </c>
      <c r="B181" s="764"/>
      <c r="C181" s="764"/>
      <c r="D181" s="764"/>
      <c r="E181" s="765"/>
      <c r="F181" s="167" t="s">
        <v>208</v>
      </c>
      <c r="G181" s="170">
        <v>175</v>
      </c>
      <c r="H181" s="170">
        <v>175</v>
      </c>
      <c r="I181" s="756" t="s">
        <v>162</v>
      </c>
      <c r="J181" s="757"/>
      <c r="K181" s="750" t="s">
        <v>183</v>
      </c>
      <c r="L181" s="751"/>
      <c r="M181" s="752"/>
    </row>
    <row r="182" spans="1:13" s="43" customFormat="1" ht="96" hidden="1" customHeight="1" thickBot="1">
      <c r="A182" s="753" t="s">
        <v>207</v>
      </c>
      <c r="B182" s="754"/>
      <c r="C182" s="754"/>
      <c r="D182" s="754"/>
      <c r="E182" s="755"/>
      <c r="F182" s="169" t="s">
        <v>171</v>
      </c>
      <c r="G182" s="170">
        <v>51</v>
      </c>
      <c r="H182" s="170">
        <v>51</v>
      </c>
      <c r="I182" s="756" t="s">
        <v>162</v>
      </c>
      <c r="J182" s="757"/>
      <c r="K182" s="750" t="s">
        <v>183</v>
      </c>
      <c r="L182" s="751"/>
      <c r="M182" s="752"/>
    </row>
    <row r="183" spans="1:13" s="43" customFormat="1" ht="57.75" hidden="1" customHeight="1" thickBot="1">
      <c r="A183" s="722" t="s">
        <v>212</v>
      </c>
      <c r="B183" s="728" t="s">
        <v>213</v>
      </c>
      <c r="C183" s="729"/>
      <c r="D183" s="730"/>
      <c r="E183" s="728" t="s">
        <v>214</v>
      </c>
      <c r="F183" s="730"/>
      <c r="G183" s="737" t="s">
        <v>215</v>
      </c>
      <c r="H183" s="738"/>
      <c r="I183" s="738"/>
      <c r="J183" s="739"/>
      <c r="K183" s="737" t="s">
        <v>216</v>
      </c>
      <c r="L183" s="738"/>
      <c r="M183" s="739"/>
    </row>
    <row r="184" spans="1:13" s="43" customFormat="1" ht="84" hidden="1" customHeight="1" thickBot="1">
      <c r="A184" s="726"/>
      <c r="B184" s="734"/>
      <c r="C184" s="735"/>
      <c r="D184" s="736"/>
      <c r="E184" s="734"/>
      <c r="F184" s="736"/>
      <c r="G184" s="722" t="s">
        <v>217</v>
      </c>
      <c r="H184" s="742" t="s">
        <v>218</v>
      </c>
      <c r="I184" s="743"/>
      <c r="J184" s="722" t="s">
        <v>219</v>
      </c>
      <c r="K184" s="308" t="s">
        <v>220</v>
      </c>
      <c r="L184" s="308" t="s">
        <v>222</v>
      </c>
      <c r="M184" s="308" t="s">
        <v>224</v>
      </c>
    </row>
    <row r="185" spans="1:13" s="43" customFormat="1" ht="61.5" hidden="1" customHeight="1">
      <c r="A185" s="726"/>
      <c r="B185" s="308" t="s">
        <v>226</v>
      </c>
      <c r="C185" s="308" t="s">
        <v>226</v>
      </c>
      <c r="D185" s="308" t="s">
        <v>226</v>
      </c>
      <c r="E185" s="308" t="s">
        <v>228</v>
      </c>
      <c r="F185" s="308" t="s">
        <v>229</v>
      </c>
      <c r="G185" s="726"/>
      <c r="H185" s="722" t="s">
        <v>230</v>
      </c>
      <c r="I185" s="722" t="s">
        <v>231</v>
      </c>
      <c r="J185" s="726"/>
      <c r="K185" s="308" t="s">
        <v>221</v>
      </c>
      <c r="L185" s="308" t="s">
        <v>223</v>
      </c>
      <c r="M185" s="308" t="s">
        <v>225</v>
      </c>
    </row>
    <row r="186" spans="1:13" s="43" customFormat="1" ht="41.25" hidden="1" customHeight="1" thickBot="1">
      <c r="A186" s="723"/>
      <c r="B186" s="310" t="s">
        <v>227</v>
      </c>
      <c r="C186" s="310" t="s">
        <v>227</v>
      </c>
      <c r="D186" s="310" t="s">
        <v>227</v>
      </c>
      <c r="E186" s="310" t="s">
        <v>227</v>
      </c>
      <c r="F186" s="310" t="s">
        <v>227</v>
      </c>
      <c r="G186" s="723"/>
      <c r="H186" s="723"/>
      <c r="I186" s="723"/>
      <c r="J186" s="723"/>
      <c r="K186" s="309"/>
      <c r="L186" s="309"/>
      <c r="M186" s="309"/>
    </row>
    <row r="187" spans="1:13" s="43" customFormat="1" ht="42" hidden="1" customHeight="1" thickBot="1">
      <c r="A187" s="311">
        <v>1</v>
      </c>
      <c r="B187" s="310">
        <v>2</v>
      </c>
      <c r="C187" s="310">
        <v>3</v>
      </c>
      <c r="D187" s="310">
        <v>4</v>
      </c>
      <c r="E187" s="310">
        <v>5</v>
      </c>
      <c r="F187" s="310">
        <v>6</v>
      </c>
      <c r="G187" s="310">
        <v>7</v>
      </c>
      <c r="H187" s="310">
        <v>8</v>
      </c>
      <c r="I187" s="310">
        <v>9</v>
      </c>
      <c r="J187" s="310">
        <v>10</v>
      </c>
      <c r="K187" s="310">
        <v>11</v>
      </c>
      <c r="L187" s="310">
        <v>12</v>
      </c>
      <c r="M187" s="310">
        <v>13</v>
      </c>
    </row>
    <row r="188" spans="1:13" s="43" customFormat="1" ht="49.5" hidden="1" customHeight="1">
      <c r="A188" s="693" t="s">
        <v>232</v>
      </c>
      <c r="B188" s="747" t="s">
        <v>162</v>
      </c>
      <c r="C188" s="747" t="s">
        <v>162</v>
      </c>
      <c r="D188" s="747" t="s">
        <v>162</v>
      </c>
      <c r="E188" s="747" t="s">
        <v>162</v>
      </c>
      <c r="F188" s="747" t="s">
        <v>162</v>
      </c>
      <c r="G188" s="722" t="s">
        <v>233</v>
      </c>
      <c r="H188" s="722" t="s">
        <v>234</v>
      </c>
      <c r="I188" s="722">
        <v>642</v>
      </c>
      <c r="J188" s="308" t="s">
        <v>235</v>
      </c>
      <c r="K188" s="693">
        <v>23</v>
      </c>
      <c r="L188" s="693"/>
      <c r="M188" s="693"/>
    </row>
    <row r="189" spans="1:13" s="43" customFormat="1" ht="27" hidden="1" customHeight="1">
      <c r="A189" s="694"/>
      <c r="B189" s="748"/>
      <c r="C189" s="748"/>
      <c r="D189" s="748"/>
      <c r="E189" s="748"/>
      <c r="F189" s="748"/>
      <c r="G189" s="726"/>
      <c r="H189" s="726"/>
      <c r="I189" s="726"/>
      <c r="J189" s="308" t="s">
        <v>236</v>
      </c>
      <c r="K189" s="694"/>
      <c r="L189" s="694"/>
      <c r="M189" s="694"/>
    </row>
    <row r="190" spans="1:13" s="43" customFormat="1" ht="48" hidden="1" customHeight="1" thickBot="1">
      <c r="A190" s="695"/>
      <c r="B190" s="749"/>
      <c r="C190" s="749"/>
      <c r="D190" s="749"/>
      <c r="E190" s="749"/>
      <c r="F190" s="749"/>
      <c r="G190" s="723"/>
      <c r="H190" s="723"/>
      <c r="I190" s="723"/>
      <c r="J190" s="310" t="s">
        <v>237</v>
      </c>
      <c r="K190" s="695"/>
      <c r="L190" s="695"/>
      <c r="M190" s="695"/>
    </row>
    <row r="191" spans="1:13" s="43" customFormat="1" ht="48" hidden="1" customHeight="1">
      <c r="A191" s="690" t="s">
        <v>238</v>
      </c>
      <c r="B191" s="722" t="s">
        <v>239</v>
      </c>
      <c r="C191" s="687"/>
      <c r="D191" s="687" t="s">
        <v>162</v>
      </c>
      <c r="E191" s="687" t="s">
        <v>162</v>
      </c>
      <c r="F191" s="687" t="s">
        <v>162</v>
      </c>
      <c r="G191" s="744" t="s">
        <v>240</v>
      </c>
      <c r="H191" s="687" t="s">
        <v>234</v>
      </c>
      <c r="I191" s="687">
        <v>642</v>
      </c>
      <c r="J191" s="317" t="s">
        <v>241</v>
      </c>
      <c r="K191" s="687">
        <v>320</v>
      </c>
      <c r="L191" s="687"/>
      <c r="M191" s="687"/>
    </row>
    <row r="192" spans="1:13" s="43" customFormat="1" ht="48" hidden="1" customHeight="1" thickBot="1">
      <c r="A192" s="692"/>
      <c r="B192" s="723"/>
      <c r="C192" s="689"/>
      <c r="D192" s="689"/>
      <c r="E192" s="689"/>
      <c r="F192" s="689"/>
      <c r="G192" s="746"/>
      <c r="H192" s="689"/>
      <c r="I192" s="689"/>
      <c r="J192" s="318" t="s">
        <v>242</v>
      </c>
      <c r="K192" s="689"/>
      <c r="L192" s="689"/>
      <c r="M192" s="689"/>
    </row>
    <row r="193" spans="1:14" s="43" customFormat="1" ht="48" hidden="1" customHeight="1">
      <c r="A193" s="690" t="s">
        <v>243</v>
      </c>
      <c r="B193" s="693" t="s">
        <v>244</v>
      </c>
      <c r="C193" s="687"/>
      <c r="D193" s="687" t="s">
        <v>162</v>
      </c>
      <c r="E193" s="687" t="s">
        <v>162</v>
      </c>
      <c r="F193" s="687" t="s">
        <v>162</v>
      </c>
      <c r="G193" s="744" t="s">
        <v>240</v>
      </c>
      <c r="H193" s="687" t="s">
        <v>234</v>
      </c>
      <c r="I193" s="687">
        <v>642</v>
      </c>
      <c r="J193" s="316" t="s">
        <v>245</v>
      </c>
      <c r="K193" s="687">
        <v>12</v>
      </c>
      <c r="L193" s="687"/>
      <c r="M193" s="687"/>
    </row>
    <row r="194" spans="1:14" s="43" customFormat="1" ht="19.5" hidden="1" customHeight="1">
      <c r="A194" s="691"/>
      <c r="B194" s="694"/>
      <c r="C194" s="688"/>
      <c r="D194" s="688"/>
      <c r="E194" s="688"/>
      <c r="F194" s="688"/>
      <c r="G194" s="745"/>
      <c r="H194" s="688"/>
      <c r="I194" s="688"/>
      <c r="J194" s="308" t="s">
        <v>236</v>
      </c>
      <c r="K194" s="688"/>
      <c r="L194" s="688"/>
      <c r="M194" s="688"/>
    </row>
    <row r="195" spans="1:14" s="43" customFormat="1" ht="42" hidden="1" customHeight="1" thickBot="1">
      <c r="A195" s="692"/>
      <c r="B195" s="695"/>
      <c r="C195" s="689"/>
      <c r="D195" s="689"/>
      <c r="E195" s="689"/>
      <c r="F195" s="689"/>
      <c r="G195" s="746"/>
      <c r="H195" s="689"/>
      <c r="I195" s="689"/>
      <c r="J195" s="310" t="s">
        <v>246</v>
      </c>
      <c r="K195" s="689"/>
      <c r="L195" s="689"/>
      <c r="M195" s="689"/>
    </row>
    <row r="196" spans="1:14" s="43" customFormat="1" ht="96" hidden="1" customHeight="1" thickBot="1">
      <c r="A196" s="319" t="s">
        <v>252</v>
      </c>
      <c r="B196" s="320" t="s">
        <v>253</v>
      </c>
      <c r="C196" s="320" t="s">
        <v>162</v>
      </c>
      <c r="D196" s="320" t="s">
        <v>162</v>
      </c>
      <c r="E196" s="320" t="s">
        <v>162</v>
      </c>
      <c r="F196" s="320" t="s">
        <v>162</v>
      </c>
      <c r="G196" s="320" t="s">
        <v>240</v>
      </c>
      <c r="H196" s="320" t="s">
        <v>254</v>
      </c>
      <c r="I196" s="320">
        <v>642</v>
      </c>
      <c r="J196" s="320" t="s">
        <v>255</v>
      </c>
      <c r="K196" s="320">
        <v>175</v>
      </c>
      <c r="L196" s="320"/>
      <c r="M196" s="320"/>
    </row>
    <row r="197" spans="1:14" s="43" customFormat="1" ht="96" hidden="1" customHeight="1">
      <c r="A197" s="724" t="s">
        <v>256</v>
      </c>
      <c r="B197" s="724" t="s">
        <v>257</v>
      </c>
      <c r="C197" s="724" t="s">
        <v>257</v>
      </c>
      <c r="D197" s="724" t="s">
        <v>257</v>
      </c>
      <c r="E197" s="724" t="s">
        <v>257</v>
      </c>
      <c r="F197" s="724" t="s">
        <v>257</v>
      </c>
      <c r="G197" s="724" t="s">
        <v>258</v>
      </c>
      <c r="H197" s="724" t="s">
        <v>234</v>
      </c>
      <c r="I197" s="724">
        <v>642</v>
      </c>
      <c r="J197" s="321" t="s">
        <v>259</v>
      </c>
      <c r="K197" s="724">
        <v>20</v>
      </c>
      <c r="L197" s="724">
        <v>50</v>
      </c>
      <c r="M197" s="724">
        <v>50</v>
      </c>
    </row>
    <row r="198" spans="1:14" s="43" customFormat="1" ht="66" hidden="1" customHeight="1" thickBot="1">
      <c r="A198" s="725"/>
      <c r="B198" s="725"/>
      <c r="C198" s="725"/>
      <c r="D198" s="725"/>
      <c r="E198" s="725"/>
      <c r="F198" s="725"/>
      <c r="G198" s="725"/>
      <c r="H198" s="725"/>
      <c r="I198" s="725"/>
      <c r="J198" s="322" t="s">
        <v>237</v>
      </c>
      <c r="K198" s="725"/>
      <c r="L198" s="725"/>
      <c r="M198" s="725"/>
    </row>
    <row r="199" spans="1:14" s="43" customFormat="1" ht="69" hidden="1" customHeight="1">
      <c r="A199" s="690" t="s">
        <v>247</v>
      </c>
      <c r="B199" s="740"/>
      <c r="C199" s="687"/>
      <c r="D199" s="687"/>
      <c r="E199" s="687"/>
      <c r="F199" s="687"/>
      <c r="G199" s="693" t="s">
        <v>248</v>
      </c>
      <c r="H199" s="687" t="s">
        <v>249</v>
      </c>
      <c r="I199" s="687">
        <v>792</v>
      </c>
      <c r="J199" s="316" t="s">
        <v>250</v>
      </c>
      <c r="K199" s="687">
        <v>2914</v>
      </c>
      <c r="L199" s="687"/>
      <c r="M199" s="687"/>
    </row>
    <row r="200" spans="1:14" ht="39" hidden="1" thickBot="1">
      <c r="A200" s="692"/>
      <c r="B200" s="741"/>
      <c r="C200" s="689"/>
      <c r="D200" s="689"/>
      <c r="E200" s="689"/>
      <c r="F200" s="689"/>
      <c r="G200" s="695"/>
      <c r="H200" s="689"/>
      <c r="I200" s="689"/>
      <c r="J200" s="318" t="s">
        <v>251</v>
      </c>
      <c r="K200" s="689"/>
      <c r="L200" s="689"/>
      <c r="M200" s="689"/>
    </row>
    <row r="201" spans="1:14" s="43" customFormat="1" ht="63.75" hidden="1" customHeight="1">
      <c r="A201" s="690" t="s">
        <v>247</v>
      </c>
      <c r="B201" s="740"/>
      <c r="C201" s="687"/>
      <c r="D201" s="687"/>
      <c r="E201" s="687"/>
      <c r="F201" s="687"/>
      <c r="G201" s="693" t="s">
        <v>248</v>
      </c>
      <c r="H201" s="687" t="s">
        <v>249</v>
      </c>
      <c r="I201" s="687">
        <v>792</v>
      </c>
      <c r="J201" s="316" t="s">
        <v>250</v>
      </c>
      <c r="K201" s="687">
        <v>2914</v>
      </c>
      <c r="L201" s="687"/>
      <c r="M201" s="687"/>
    </row>
    <row r="202" spans="1:14" ht="39" hidden="1" thickBot="1">
      <c r="A202" s="692"/>
      <c r="B202" s="741"/>
      <c r="C202" s="689"/>
      <c r="D202" s="689"/>
      <c r="E202" s="689"/>
      <c r="F202" s="689"/>
      <c r="G202" s="695"/>
      <c r="H202" s="689"/>
      <c r="I202" s="689"/>
      <c r="J202" s="318" t="s">
        <v>251</v>
      </c>
      <c r="K202" s="689"/>
      <c r="L202" s="689"/>
      <c r="M202" s="689"/>
    </row>
    <row r="203" spans="1:14" hidden="1">
      <c r="A203" s="326" t="s">
        <v>260</v>
      </c>
    </row>
    <row r="204" spans="1:14" ht="15.75" hidden="1">
      <c r="A204" s="684" t="s">
        <v>261</v>
      </c>
      <c r="B204" s="683"/>
      <c r="C204" s="683"/>
      <c r="D204" s="683"/>
      <c r="E204" s="683"/>
      <c r="F204" s="683"/>
      <c r="G204" s="683"/>
      <c r="H204" s="683"/>
      <c r="I204" s="683"/>
      <c r="J204" s="683"/>
      <c r="K204" s="683"/>
      <c r="L204" s="683"/>
      <c r="M204" s="683"/>
      <c r="N204" s="683"/>
    </row>
    <row r="205" spans="1:14" hidden="1">
      <c r="A205" s="682" t="s">
        <v>262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</row>
    <row r="206" spans="1:14" hidden="1">
      <c r="A206" s="682" t="s">
        <v>263</v>
      </c>
      <c r="B206" s="683"/>
      <c r="C206" s="683"/>
      <c r="D206" s="683"/>
      <c r="E206" s="683"/>
      <c r="F206" s="683"/>
      <c r="G206" s="683"/>
      <c r="H206" s="683"/>
      <c r="I206" s="683"/>
      <c r="J206" s="683"/>
      <c r="K206" s="683"/>
      <c r="L206" s="683"/>
      <c r="M206" s="683"/>
      <c r="N206" s="683"/>
    </row>
    <row r="207" spans="1:14" hidden="1">
      <c r="A207" s="682" t="s">
        <v>264</v>
      </c>
      <c r="B207" s="683"/>
      <c r="C207" s="683"/>
      <c r="D207" s="683"/>
      <c r="E207" s="683"/>
      <c r="F207" s="683"/>
      <c r="G207" s="683"/>
      <c r="H207" s="683"/>
      <c r="I207" s="683"/>
      <c r="J207" s="683"/>
      <c r="K207" s="683"/>
      <c r="L207" s="683"/>
      <c r="M207" s="683"/>
      <c r="N207" s="683"/>
    </row>
    <row r="208" spans="1:14" hidden="1">
      <c r="A208" s="682" t="s">
        <v>265</v>
      </c>
      <c r="B208" s="683"/>
      <c r="C208" s="683"/>
      <c r="D208" s="683"/>
      <c r="E208" s="683"/>
      <c r="F208" s="683"/>
      <c r="G208" s="683"/>
      <c r="H208" s="683"/>
      <c r="I208" s="683"/>
      <c r="J208" s="683"/>
      <c r="K208" s="683"/>
      <c r="L208" s="683"/>
      <c r="M208" s="683"/>
      <c r="N208" s="683"/>
    </row>
    <row r="209" spans="1:14" hidden="1">
      <c r="A209" s="686" t="s">
        <v>266</v>
      </c>
      <c r="B209" s="683"/>
      <c r="C209" s="683"/>
      <c r="D209" s="683"/>
      <c r="E209" s="683"/>
      <c r="F209" s="683"/>
      <c r="G209" s="683"/>
      <c r="H209" s="683"/>
      <c r="I209" s="683"/>
      <c r="J209" s="683"/>
      <c r="K209" s="683"/>
      <c r="L209" s="683"/>
      <c r="M209" s="683"/>
      <c r="N209" s="683"/>
    </row>
    <row r="210" spans="1:14" ht="40.5" hidden="1" customHeight="1" thickBot="1">
      <c r="A210" s="706" t="s">
        <v>212</v>
      </c>
      <c r="B210" s="709" t="s">
        <v>267</v>
      </c>
      <c r="C210" s="710"/>
      <c r="D210" s="711"/>
      <c r="E210" s="709" t="s">
        <v>268</v>
      </c>
      <c r="F210" s="711"/>
      <c r="G210" s="699" t="s">
        <v>269</v>
      </c>
      <c r="H210" s="700"/>
      <c r="I210" s="701"/>
      <c r="J210" s="699" t="s">
        <v>270</v>
      </c>
      <c r="K210" s="700"/>
      <c r="L210" s="701"/>
    </row>
    <row r="211" spans="1:14" ht="15" hidden="1" customHeight="1">
      <c r="A211" s="707"/>
      <c r="B211" s="712"/>
      <c r="C211" s="713"/>
      <c r="D211" s="714"/>
      <c r="E211" s="712"/>
      <c r="F211" s="714"/>
      <c r="G211" s="706" t="s">
        <v>217</v>
      </c>
      <c r="H211" s="718" t="s">
        <v>218</v>
      </c>
      <c r="I211" s="719"/>
      <c r="J211" s="722" t="s">
        <v>271</v>
      </c>
      <c r="K211" s="308" t="s">
        <v>222</v>
      </c>
      <c r="L211" s="308" t="s">
        <v>224</v>
      </c>
    </row>
    <row r="212" spans="1:14" ht="39" hidden="1" thickBot="1">
      <c r="A212" s="707"/>
      <c r="B212" s="715"/>
      <c r="C212" s="716"/>
      <c r="D212" s="717"/>
      <c r="E212" s="715"/>
      <c r="F212" s="717"/>
      <c r="G212" s="707"/>
      <c r="H212" s="720"/>
      <c r="I212" s="721"/>
      <c r="J212" s="723"/>
      <c r="K212" s="310" t="s">
        <v>223</v>
      </c>
      <c r="L212" s="310" t="s">
        <v>225</v>
      </c>
    </row>
    <row r="213" spans="1:14" ht="31.5" hidden="1">
      <c r="A213" s="707"/>
      <c r="B213" s="328" t="s">
        <v>226</v>
      </c>
      <c r="C213" s="328" t="s">
        <v>226</v>
      </c>
      <c r="D213" s="328" t="s">
        <v>229</v>
      </c>
      <c r="E213" s="328" t="s">
        <v>228</v>
      </c>
      <c r="F213" s="328" t="s">
        <v>229</v>
      </c>
      <c r="G213" s="707"/>
      <c r="H213" s="706" t="s">
        <v>230</v>
      </c>
      <c r="I213" s="706" t="s">
        <v>231</v>
      </c>
      <c r="J213" s="706"/>
      <c r="K213" s="706"/>
      <c r="L213" s="706"/>
    </row>
    <row r="214" spans="1:14" ht="79.5" hidden="1" thickBot="1">
      <c r="A214" s="708"/>
      <c r="B214" s="329" t="s">
        <v>227</v>
      </c>
      <c r="C214" s="329" t="s">
        <v>227</v>
      </c>
      <c r="D214" s="329" t="s">
        <v>227</v>
      </c>
      <c r="E214" s="329" t="s">
        <v>227</v>
      </c>
      <c r="F214" s="329" t="s">
        <v>227</v>
      </c>
      <c r="G214" s="708"/>
      <c r="H214" s="708"/>
      <c r="I214" s="708"/>
      <c r="J214" s="708"/>
      <c r="K214" s="708"/>
      <c r="L214" s="708"/>
    </row>
    <row r="215" spans="1:14" ht="16.5" hidden="1" thickBot="1">
      <c r="A215" s="330">
        <v>1</v>
      </c>
      <c r="B215" s="329">
        <v>2</v>
      </c>
      <c r="C215" s="329">
        <v>3</v>
      </c>
      <c r="D215" s="329">
        <v>4</v>
      </c>
      <c r="E215" s="329">
        <v>5</v>
      </c>
      <c r="F215" s="329">
        <v>6</v>
      </c>
      <c r="G215" s="329">
        <v>7</v>
      </c>
      <c r="H215" s="329">
        <v>8</v>
      </c>
      <c r="I215" s="329">
        <v>9</v>
      </c>
      <c r="J215" s="329">
        <v>10</v>
      </c>
      <c r="K215" s="329">
        <v>11</v>
      </c>
      <c r="L215" s="329">
        <v>12</v>
      </c>
    </row>
    <row r="216" spans="1:14" ht="16.5" hidden="1" thickBot="1">
      <c r="A216" s="330"/>
      <c r="B216" s="329"/>
      <c r="C216" s="329"/>
      <c r="D216" s="329"/>
      <c r="E216" s="329"/>
      <c r="F216" s="329"/>
      <c r="G216" s="329"/>
      <c r="H216" s="329"/>
      <c r="I216" s="329"/>
      <c r="J216" s="329"/>
      <c r="K216" s="329"/>
      <c r="L216" s="329"/>
    </row>
    <row r="217" spans="1:14" hidden="1">
      <c r="A217" s="682" t="s">
        <v>272</v>
      </c>
      <c r="B217" s="683"/>
      <c r="C217" s="683"/>
      <c r="D217" s="683"/>
      <c r="E217" s="683"/>
      <c r="F217" s="683"/>
      <c r="G217" s="683"/>
      <c r="H217" s="683"/>
      <c r="I217" s="683"/>
      <c r="J217" s="683"/>
      <c r="K217" s="683"/>
      <c r="L217" s="683"/>
      <c r="M217" s="683"/>
      <c r="N217" s="683"/>
    </row>
    <row r="218" spans="1:14" ht="15.75" hidden="1" thickBot="1">
      <c r="A218" s="702" t="s">
        <v>273</v>
      </c>
      <c r="B218" s="703"/>
      <c r="C218" s="703"/>
      <c r="D218" s="703"/>
      <c r="E218" s="703"/>
      <c r="F218" s="703"/>
      <c r="G218" s="703"/>
      <c r="H218" s="703"/>
      <c r="I218" s="703"/>
      <c r="J218" s="703"/>
      <c r="K218" s="703"/>
      <c r="L218" s="703"/>
      <c r="M218" s="703"/>
      <c r="N218" s="703"/>
    </row>
    <row r="219" spans="1:14" ht="62.25" hidden="1" customHeight="1">
      <c r="A219" s="706" t="s">
        <v>212</v>
      </c>
      <c r="B219" s="709" t="s">
        <v>267</v>
      </c>
      <c r="C219" s="710"/>
      <c r="D219" s="711"/>
      <c r="E219" s="709" t="s">
        <v>268</v>
      </c>
      <c r="F219" s="711"/>
      <c r="G219" s="709" t="s">
        <v>274</v>
      </c>
      <c r="H219" s="710"/>
      <c r="I219" s="711"/>
      <c r="J219" s="709" t="s">
        <v>275</v>
      </c>
      <c r="K219" s="710"/>
      <c r="L219" s="711"/>
      <c r="M219" s="709" t="s">
        <v>277</v>
      </c>
      <c r="N219" s="710"/>
    </row>
    <row r="220" spans="1:14" ht="16.5" hidden="1" thickBot="1">
      <c r="A220" s="707"/>
      <c r="B220" s="712"/>
      <c r="C220" s="713"/>
      <c r="D220" s="714"/>
      <c r="E220" s="712"/>
      <c r="F220" s="714"/>
      <c r="G220" s="715"/>
      <c r="H220" s="716"/>
      <c r="I220" s="717"/>
      <c r="J220" s="715" t="s">
        <v>276</v>
      </c>
      <c r="K220" s="716"/>
      <c r="L220" s="717"/>
      <c r="M220" s="715" t="s">
        <v>278</v>
      </c>
      <c r="N220" s="716"/>
    </row>
    <row r="221" spans="1:14" ht="15.75" hidden="1" thickBot="1">
      <c r="A221" s="707"/>
      <c r="B221" s="715"/>
      <c r="C221" s="716"/>
      <c r="D221" s="717"/>
      <c r="E221" s="715"/>
      <c r="F221" s="717"/>
      <c r="G221" s="722" t="s">
        <v>217</v>
      </c>
      <c r="H221" s="742" t="s">
        <v>218</v>
      </c>
      <c r="I221" s="743"/>
      <c r="J221" s="722" t="s">
        <v>279</v>
      </c>
      <c r="K221" s="308" t="s">
        <v>280</v>
      </c>
      <c r="L221" s="308" t="s">
        <v>222</v>
      </c>
      <c r="M221" s="722" t="s">
        <v>279</v>
      </c>
      <c r="N221" s="308" t="s">
        <v>220</v>
      </c>
    </row>
    <row r="222" spans="1:14" ht="51" hidden="1">
      <c r="A222" s="707"/>
      <c r="B222" s="308" t="s">
        <v>226</v>
      </c>
      <c r="C222" s="308" t="s">
        <v>226</v>
      </c>
      <c r="D222" s="308" t="s">
        <v>226</v>
      </c>
      <c r="E222" s="308" t="s">
        <v>228</v>
      </c>
      <c r="F222" s="308" t="s">
        <v>229</v>
      </c>
      <c r="G222" s="726"/>
      <c r="H222" s="722" t="s">
        <v>230</v>
      </c>
      <c r="I222" s="722" t="s">
        <v>231</v>
      </c>
      <c r="J222" s="726"/>
      <c r="K222" s="308" t="s">
        <v>223</v>
      </c>
      <c r="L222" s="308" t="s">
        <v>225</v>
      </c>
      <c r="M222" s="726"/>
      <c r="N222" s="308" t="s">
        <v>281</v>
      </c>
    </row>
    <row r="223" spans="1:14" ht="51.75" hidden="1" thickBot="1">
      <c r="A223" s="708"/>
      <c r="B223" s="310" t="s">
        <v>227</v>
      </c>
      <c r="C223" s="310" t="s">
        <v>227</v>
      </c>
      <c r="D223" s="310" t="s">
        <v>227</v>
      </c>
      <c r="E223" s="310" t="s">
        <v>227</v>
      </c>
      <c r="F223" s="310" t="s">
        <v>227</v>
      </c>
      <c r="G223" s="723"/>
      <c r="H223" s="723"/>
      <c r="I223" s="723"/>
      <c r="J223" s="723"/>
      <c r="K223" s="309"/>
      <c r="L223" s="309"/>
      <c r="M223" s="723"/>
      <c r="N223" s="309"/>
    </row>
    <row r="224" spans="1:14" ht="15.75" hidden="1" thickBot="1">
      <c r="A224" s="311">
        <v>1</v>
      </c>
      <c r="B224" s="310">
        <v>2</v>
      </c>
      <c r="C224" s="310">
        <v>3</v>
      </c>
      <c r="D224" s="310">
        <v>4</v>
      </c>
      <c r="E224" s="310">
        <v>5</v>
      </c>
      <c r="F224" s="310">
        <v>6</v>
      </c>
      <c r="G224" s="310">
        <v>7</v>
      </c>
      <c r="H224" s="310">
        <v>8</v>
      </c>
      <c r="I224" s="310">
        <v>9</v>
      </c>
      <c r="J224" s="310">
        <v>10</v>
      </c>
      <c r="K224" s="310">
        <v>11</v>
      </c>
      <c r="L224" s="310">
        <v>12</v>
      </c>
      <c r="M224" s="310">
        <v>13</v>
      </c>
      <c r="N224" s="310">
        <v>14</v>
      </c>
    </row>
    <row r="225" spans="1:14" ht="15.75" hidden="1" thickBot="1">
      <c r="A225" s="334"/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</row>
    <row r="226" spans="1:14" hidden="1">
      <c r="A226" s="704" t="s">
        <v>282</v>
      </c>
      <c r="B226" s="705"/>
      <c r="C226" s="705"/>
      <c r="D226" s="705"/>
      <c r="E226" s="705"/>
      <c r="F226" s="705"/>
      <c r="G226" s="705"/>
      <c r="H226" s="705"/>
      <c r="I226" s="705"/>
      <c r="J226" s="705"/>
      <c r="K226" s="705"/>
      <c r="L226" s="705"/>
      <c r="M226" s="705"/>
      <c r="N226" s="705"/>
    </row>
    <row r="227" spans="1:14" hidden="1">
      <c r="A227" s="682" t="s">
        <v>283</v>
      </c>
      <c r="B227" s="683"/>
      <c r="C227" s="683"/>
      <c r="D227" s="683"/>
      <c r="E227" s="683"/>
      <c r="F227" s="683"/>
      <c r="G227" s="683"/>
      <c r="H227" s="683"/>
      <c r="I227" s="683"/>
      <c r="J227" s="683"/>
      <c r="K227" s="683"/>
      <c r="L227" s="683"/>
      <c r="M227" s="683"/>
      <c r="N227" s="683"/>
    </row>
    <row r="228" spans="1:14" ht="16.5" hidden="1" thickBot="1">
      <c r="A228" s="699" t="s">
        <v>284</v>
      </c>
      <c r="B228" s="700"/>
      <c r="C228" s="700"/>
      <c r="D228" s="700"/>
      <c r="E228" s="701"/>
    </row>
    <row r="229" spans="1:14" ht="48" hidden="1" thickBot="1">
      <c r="A229" s="330" t="s">
        <v>285</v>
      </c>
      <c r="B229" s="329" t="s">
        <v>286</v>
      </c>
      <c r="C229" s="329" t="s">
        <v>58</v>
      </c>
      <c r="D229" s="329" t="s">
        <v>287</v>
      </c>
      <c r="E229" s="329" t="s">
        <v>230</v>
      </c>
    </row>
    <row r="230" spans="1:14" ht="16.5" hidden="1" thickBot="1">
      <c r="A230" s="330">
        <v>1</v>
      </c>
      <c r="B230" s="329">
        <v>2</v>
      </c>
      <c r="C230" s="329">
        <v>3</v>
      </c>
      <c r="D230" s="329">
        <v>4</v>
      </c>
      <c r="E230" s="329">
        <v>5</v>
      </c>
    </row>
    <row r="231" spans="1:14" ht="15.75" hidden="1" thickBot="1">
      <c r="A231" s="334"/>
      <c r="B231" s="335"/>
      <c r="C231" s="335"/>
      <c r="D231" s="335"/>
      <c r="E231" s="335"/>
    </row>
    <row r="232" spans="1:14" hidden="1">
      <c r="A232" s="682" t="s">
        <v>288</v>
      </c>
      <c r="B232" s="683"/>
      <c r="C232" s="683"/>
      <c r="D232" s="683"/>
      <c r="E232" s="683"/>
      <c r="F232" s="683"/>
      <c r="G232" s="683"/>
      <c r="H232" s="683"/>
      <c r="I232" s="683"/>
      <c r="J232" s="683"/>
      <c r="K232" s="683"/>
      <c r="L232" s="683"/>
      <c r="M232" s="683"/>
      <c r="N232" s="683"/>
    </row>
    <row r="233" spans="1:14" hidden="1">
      <c r="A233" s="682" t="s">
        <v>289</v>
      </c>
      <c r="B233" s="683"/>
      <c r="C233" s="683"/>
      <c r="D233" s="683"/>
      <c r="E233" s="683"/>
      <c r="F233" s="683"/>
      <c r="G233" s="683"/>
      <c r="H233" s="683"/>
      <c r="I233" s="683"/>
      <c r="J233" s="683"/>
      <c r="K233" s="683"/>
      <c r="L233" s="683"/>
      <c r="M233" s="683"/>
      <c r="N233" s="683"/>
    </row>
    <row r="234" spans="1:14" hidden="1">
      <c r="A234" s="682" t="s">
        <v>290</v>
      </c>
      <c r="B234" s="683"/>
      <c r="C234" s="683"/>
      <c r="D234" s="683"/>
      <c r="E234" s="683"/>
      <c r="F234" s="683"/>
      <c r="G234" s="683"/>
      <c r="H234" s="683"/>
      <c r="I234" s="683"/>
      <c r="J234" s="683"/>
      <c r="K234" s="683"/>
      <c r="L234" s="683"/>
      <c r="M234" s="683"/>
      <c r="N234" s="683"/>
    </row>
    <row r="235" spans="1:14" hidden="1">
      <c r="A235" s="682" t="s">
        <v>291</v>
      </c>
      <c r="B235" s="683"/>
      <c r="C235" s="683"/>
      <c r="D235" s="683"/>
      <c r="E235" s="683"/>
      <c r="F235" s="683"/>
      <c r="G235" s="683"/>
      <c r="H235" s="683"/>
      <c r="I235" s="683"/>
      <c r="J235" s="683"/>
      <c r="K235" s="683"/>
      <c r="L235" s="683"/>
      <c r="M235" s="683"/>
      <c r="N235" s="683"/>
    </row>
    <row r="236" spans="1:14" ht="79.5" hidden="1" thickBot="1">
      <c r="A236" s="336" t="s">
        <v>292</v>
      </c>
      <c r="B236" s="337" t="s">
        <v>293</v>
      </c>
      <c r="C236" s="337" t="s">
        <v>294</v>
      </c>
    </row>
    <row r="237" spans="1:14" ht="16.5" hidden="1" thickBot="1">
      <c r="A237" s="330">
        <v>1</v>
      </c>
      <c r="B237" s="329">
        <v>2</v>
      </c>
      <c r="C237" s="329">
        <v>3</v>
      </c>
    </row>
    <row r="238" spans="1:14" ht="19.5" hidden="1" thickBot="1">
      <c r="A238" s="338"/>
      <c r="B238" s="339"/>
      <c r="C238" s="339"/>
    </row>
    <row r="239" spans="1:14" hidden="1">
      <c r="A239" s="696" t="s">
        <v>295</v>
      </c>
      <c r="B239" s="683"/>
      <c r="C239" s="683"/>
      <c r="D239" s="683"/>
      <c r="E239" s="683"/>
      <c r="F239" s="683"/>
      <c r="G239" s="683"/>
      <c r="H239" s="683"/>
      <c r="I239" s="683"/>
      <c r="J239" s="683"/>
      <c r="K239" s="683"/>
      <c r="L239" s="683"/>
      <c r="M239" s="683"/>
      <c r="N239" s="683"/>
    </row>
    <row r="240" spans="1:14" ht="18.75" hidden="1">
      <c r="A240" s="697" t="s">
        <v>261</v>
      </c>
      <c r="B240" s="683"/>
      <c r="C240" s="683"/>
      <c r="D240" s="683"/>
      <c r="E240" s="683"/>
      <c r="F240" s="683"/>
      <c r="G240" s="683"/>
      <c r="H240" s="683"/>
      <c r="I240" s="683"/>
      <c r="J240" s="683"/>
      <c r="K240" s="683"/>
      <c r="L240" s="683"/>
      <c r="M240" s="683"/>
      <c r="N240" s="683"/>
    </row>
    <row r="241" spans="1:14" hidden="1">
      <c r="A241" s="698" t="s">
        <v>296</v>
      </c>
      <c r="B241" s="683"/>
      <c r="C241" s="683"/>
      <c r="D241" s="683"/>
      <c r="E241" s="683"/>
      <c r="F241" s="683"/>
      <c r="G241" s="683"/>
      <c r="H241" s="683"/>
      <c r="I241" s="683"/>
      <c r="J241" s="683"/>
      <c r="K241" s="683"/>
      <c r="L241" s="683"/>
      <c r="M241" s="683"/>
      <c r="N241" s="683"/>
    </row>
    <row r="242" spans="1:14" hidden="1">
      <c r="A242" s="682" t="s">
        <v>297</v>
      </c>
      <c r="B242" s="683"/>
      <c r="C242" s="683"/>
      <c r="D242" s="683"/>
      <c r="E242" s="683"/>
      <c r="F242" s="683"/>
      <c r="G242" s="683"/>
      <c r="H242" s="683"/>
      <c r="I242" s="683"/>
      <c r="J242" s="683"/>
      <c r="K242" s="683"/>
      <c r="L242" s="683"/>
      <c r="M242" s="683"/>
      <c r="N242" s="683"/>
    </row>
    <row r="243" spans="1:14" hidden="1">
      <c r="A243" s="682" t="s">
        <v>298</v>
      </c>
      <c r="B243" s="683"/>
      <c r="C243" s="683"/>
      <c r="D243" s="683"/>
      <c r="E243" s="683"/>
      <c r="F243" s="683"/>
      <c r="G243" s="683"/>
      <c r="H243" s="683"/>
      <c r="I243" s="683"/>
      <c r="J243" s="683"/>
      <c r="K243" s="683"/>
      <c r="L243" s="683"/>
      <c r="M243" s="683"/>
      <c r="N243" s="683"/>
    </row>
    <row r="244" spans="1:14" hidden="1">
      <c r="A244" s="682" t="s">
        <v>299</v>
      </c>
      <c r="B244" s="683"/>
      <c r="C244" s="683"/>
      <c r="D244" s="683"/>
      <c r="E244" s="683"/>
      <c r="F244" s="683"/>
      <c r="G244" s="683"/>
      <c r="H244" s="683"/>
      <c r="I244" s="683"/>
      <c r="J244" s="683"/>
      <c r="K244" s="683"/>
      <c r="L244" s="683"/>
      <c r="M244" s="683"/>
      <c r="N244" s="683"/>
    </row>
    <row r="245" spans="1:14" hidden="1">
      <c r="A245" s="686" t="s">
        <v>300</v>
      </c>
      <c r="B245" s="683"/>
      <c r="C245" s="683"/>
      <c r="D245" s="683"/>
      <c r="E245" s="683"/>
      <c r="F245" s="683"/>
      <c r="G245" s="683"/>
      <c r="H245" s="683"/>
      <c r="I245" s="683"/>
      <c r="J245" s="683"/>
      <c r="K245" s="683"/>
      <c r="L245" s="683"/>
      <c r="M245" s="683"/>
      <c r="N245" s="683"/>
    </row>
    <row r="246" spans="1:14" ht="15.75" hidden="1" thickBot="1">
      <c r="A246" s="722" t="s">
        <v>212</v>
      </c>
      <c r="B246" s="728" t="s">
        <v>213</v>
      </c>
      <c r="C246" s="729"/>
      <c r="D246" s="730"/>
      <c r="E246" s="728" t="s">
        <v>214</v>
      </c>
      <c r="F246" s="730"/>
      <c r="G246" s="737" t="s">
        <v>301</v>
      </c>
      <c r="H246" s="738"/>
      <c r="I246" s="739"/>
      <c r="J246" s="737" t="s">
        <v>302</v>
      </c>
      <c r="K246" s="738"/>
      <c r="L246" s="739"/>
    </row>
    <row r="247" spans="1:14" hidden="1">
      <c r="A247" s="726"/>
      <c r="B247" s="731"/>
      <c r="C247" s="732"/>
      <c r="D247" s="733"/>
      <c r="E247" s="731"/>
      <c r="F247" s="733"/>
      <c r="G247" s="722" t="s">
        <v>217</v>
      </c>
      <c r="H247" s="718" t="s">
        <v>218</v>
      </c>
      <c r="I247" s="719"/>
      <c r="J247" s="722" t="s">
        <v>271</v>
      </c>
      <c r="K247" s="308" t="s">
        <v>222</v>
      </c>
      <c r="L247" s="308" t="s">
        <v>224</v>
      </c>
    </row>
    <row r="248" spans="1:14" ht="39" hidden="1" thickBot="1">
      <c r="A248" s="726"/>
      <c r="B248" s="734"/>
      <c r="C248" s="735"/>
      <c r="D248" s="736"/>
      <c r="E248" s="734"/>
      <c r="F248" s="736"/>
      <c r="G248" s="726"/>
      <c r="H248" s="720"/>
      <c r="I248" s="721"/>
      <c r="J248" s="723"/>
      <c r="K248" s="310" t="s">
        <v>223</v>
      </c>
      <c r="L248" s="310" t="s">
        <v>225</v>
      </c>
    </row>
    <row r="249" spans="1:14" ht="25.5" hidden="1">
      <c r="A249" s="726"/>
      <c r="B249" s="308" t="s">
        <v>226</v>
      </c>
      <c r="C249" s="308" t="s">
        <v>226</v>
      </c>
      <c r="D249" s="308" t="s">
        <v>226</v>
      </c>
      <c r="E249" s="308" t="s">
        <v>228</v>
      </c>
      <c r="F249" s="308" t="s">
        <v>229</v>
      </c>
      <c r="G249" s="726"/>
      <c r="H249" s="722" t="s">
        <v>230</v>
      </c>
      <c r="I249" s="722" t="s">
        <v>231</v>
      </c>
      <c r="J249" s="722"/>
      <c r="K249" s="722"/>
      <c r="L249" s="722"/>
    </row>
    <row r="250" spans="1:14" ht="51.75" hidden="1" thickBot="1">
      <c r="A250" s="723"/>
      <c r="B250" s="310" t="s">
        <v>227</v>
      </c>
      <c r="C250" s="310" t="s">
        <v>227</v>
      </c>
      <c r="D250" s="310" t="s">
        <v>227</v>
      </c>
      <c r="E250" s="310" t="s">
        <v>227</v>
      </c>
      <c r="F250" s="310" t="s">
        <v>227</v>
      </c>
      <c r="G250" s="723"/>
      <c r="H250" s="723"/>
      <c r="I250" s="723"/>
      <c r="J250" s="723"/>
      <c r="K250" s="723"/>
      <c r="L250" s="723"/>
    </row>
    <row r="251" spans="1:14" ht="15.75" hidden="1" thickBot="1">
      <c r="A251" s="311">
        <v>1</v>
      </c>
      <c r="B251" s="310">
        <v>2</v>
      </c>
      <c r="C251" s="310">
        <v>3</v>
      </c>
      <c r="D251" s="310">
        <v>4</v>
      </c>
      <c r="E251" s="310">
        <v>5</v>
      </c>
      <c r="F251" s="310">
        <v>6</v>
      </c>
      <c r="G251" s="310">
        <v>7</v>
      </c>
      <c r="H251" s="310">
        <v>8</v>
      </c>
      <c r="I251" s="310">
        <v>9</v>
      </c>
      <c r="J251" s="310">
        <v>10</v>
      </c>
      <c r="K251" s="310">
        <v>11</v>
      </c>
      <c r="L251" s="310">
        <v>12</v>
      </c>
    </row>
    <row r="252" spans="1:14" ht="77.25" hidden="1" thickBot="1">
      <c r="A252" s="323" t="s">
        <v>303</v>
      </c>
      <c r="B252" s="318" t="s">
        <v>162</v>
      </c>
      <c r="C252" s="318" t="s">
        <v>162</v>
      </c>
      <c r="D252" s="318" t="s">
        <v>162</v>
      </c>
      <c r="E252" s="318" t="s">
        <v>162</v>
      </c>
      <c r="F252" s="318" t="s">
        <v>162</v>
      </c>
      <c r="G252" s="318" t="s">
        <v>162</v>
      </c>
      <c r="H252" s="318" t="s">
        <v>162</v>
      </c>
      <c r="I252" s="318" t="s">
        <v>162</v>
      </c>
      <c r="J252" s="318" t="s">
        <v>162</v>
      </c>
      <c r="K252" s="318" t="s">
        <v>162</v>
      </c>
      <c r="L252" s="318" t="s">
        <v>162</v>
      </c>
    </row>
    <row r="253" spans="1:14" hidden="1">
      <c r="A253" s="682" t="s">
        <v>304</v>
      </c>
      <c r="B253" s="683"/>
      <c r="C253" s="683"/>
      <c r="D253" s="683"/>
      <c r="E253" s="683"/>
      <c r="F253" s="683"/>
      <c r="G253" s="683"/>
      <c r="H253" s="683"/>
      <c r="I253" s="683"/>
      <c r="J253" s="683"/>
      <c r="K253" s="683"/>
      <c r="L253" s="683"/>
      <c r="M253" s="683"/>
      <c r="N253" s="683"/>
    </row>
    <row r="254" spans="1:14" hidden="1">
      <c r="A254" s="682" t="s">
        <v>305</v>
      </c>
      <c r="B254" s="683"/>
      <c r="C254" s="683"/>
      <c r="D254" s="683"/>
      <c r="E254" s="683"/>
      <c r="F254" s="683"/>
      <c r="G254" s="683"/>
      <c r="H254" s="683"/>
      <c r="I254" s="683"/>
      <c r="J254" s="683"/>
      <c r="K254" s="683"/>
      <c r="L254" s="683"/>
      <c r="M254" s="683"/>
      <c r="N254" s="683"/>
    </row>
    <row r="255" spans="1:14" ht="35.25" hidden="1" customHeight="1" thickBot="1">
      <c r="A255" s="722" t="s">
        <v>212</v>
      </c>
      <c r="B255" s="728" t="s">
        <v>213</v>
      </c>
      <c r="C255" s="729"/>
      <c r="D255" s="730"/>
      <c r="E255" s="728" t="s">
        <v>214</v>
      </c>
      <c r="F255" s="730"/>
      <c r="G255" s="737" t="s">
        <v>215</v>
      </c>
      <c r="H255" s="738"/>
      <c r="I255" s="738"/>
      <c r="J255" s="739"/>
      <c r="K255" s="737" t="s">
        <v>216</v>
      </c>
      <c r="L255" s="738"/>
      <c r="M255" s="739"/>
    </row>
    <row r="256" spans="1:14" ht="15.75" hidden="1" thickBot="1">
      <c r="A256" s="726"/>
      <c r="B256" s="734"/>
      <c r="C256" s="735"/>
      <c r="D256" s="736"/>
      <c r="E256" s="734"/>
      <c r="F256" s="736"/>
      <c r="G256" s="722" t="s">
        <v>217</v>
      </c>
      <c r="H256" s="742" t="s">
        <v>218</v>
      </c>
      <c r="I256" s="743"/>
      <c r="J256" s="722" t="s">
        <v>219</v>
      </c>
      <c r="K256" s="308" t="s">
        <v>220</v>
      </c>
      <c r="L256" s="308" t="s">
        <v>222</v>
      </c>
      <c r="M256" s="308" t="s">
        <v>224</v>
      </c>
    </row>
    <row r="257" spans="1:14" ht="38.25" hidden="1">
      <c r="A257" s="726"/>
      <c r="B257" s="308" t="s">
        <v>226</v>
      </c>
      <c r="C257" s="308" t="s">
        <v>226</v>
      </c>
      <c r="D257" s="308" t="s">
        <v>226</v>
      </c>
      <c r="E257" s="308" t="s">
        <v>228</v>
      </c>
      <c r="F257" s="308" t="s">
        <v>229</v>
      </c>
      <c r="G257" s="726"/>
      <c r="H257" s="722" t="s">
        <v>230</v>
      </c>
      <c r="I257" s="722" t="s">
        <v>231</v>
      </c>
      <c r="J257" s="726"/>
      <c r="K257" s="308" t="s">
        <v>221</v>
      </c>
      <c r="L257" s="308" t="s">
        <v>223</v>
      </c>
      <c r="M257" s="308" t="s">
        <v>225</v>
      </c>
    </row>
    <row r="258" spans="1:14" ht="51.75" hidden="1" thickBot="1">
      <c r="A258" s="723"/>
      <c r="B258" s="310" t="s">
        <v>227</v>
      </c>
      <c r="C258" s="310" t="s">
        <v>227</v>
      </c>
      <c r="D258" s="310" t="s">
        <v>227</v>
      </c>
      <c r="E258" s="310" t="s">
        <v>227</v>
      </c>
      <c r="F258" s="310" t="s">
        <v>227</v>
      </c>
      <c r="G258" s="723"/>
      <c r="H258" s="723"/>
      <c r="I258" s="723"/>
      <c r="J258" s="723"/>
      <c r="K258" s="309"/>
      <c r="L258" s="309"/>
      <c r="M258" s="309"/>
    </row>
    <row r="259" spans="1:14" ht="15.75" hidden="1" thickBot="1">
      <c r="A259" s="311">
        <v>1</v>
      </c>
      <c r="B259" s="310">
        <v>2</v>
      </c>
      <c r="C259" s="310">
        <v>3</v>
      </c>
      <c r="D259" s="310">
        <v>4</v>
      </c>
      <c r="E259" s="310">
        <v>5</v>
      </c>
      <c r="F259" s="310">
        <v>6</v>
      </c>
      <c r="G259" s="310">
        <v>7</v>
      </c>
      <c r="H259" s="310">
        <v>8</v>
      </c>
      <c r="I259" s="310">
        <v>9</v>
      </c>
      <c r="J259" s="310">
        <v>10</v>
      </c>
      <c r="K259" s="310">
        <v>11</v>
      </c>
      <c r="L259" s="310">
        <v>12</v>
      </c>
      <c r="M259" s="310">
        <v>13</v>
      </c>
    </row>
    <row r="260" spans="1:14" ht="102" hidden="1">
      <c r="A260" s="693" t="s">
        <v>232</v>
      </c>
      <c r="B260" s="747" t="s">
        <v>162</v>
      </c>
      <c r="C260" s="747" t="s">
        <v>162</v>
      </c>
      <c r="D260" s="747" t="s">
        <v>162</v>
      </c>
      <c r="E260" s="747" t="s">
        <v>162</v>
      </c>
      <c r="F260" s="747" t="s">
        <v>162</v>
      </c>
      <c r="G260" s="722" t="s">
        <v>233</v>
      </c>
      <c r="H260" s="722" t="s">
        <v>234</v>
      </c>
      <c r="I260" s="722">
        <v>642</v>
      </c>
      <c r="J260" s="308" t="s">
        <v>235</v>
      </c>
      <c r="K260" s="693">
        <v>23</v>
      </c>
      <c r="L260" s="693"/>
      <c r="M260" s="693"/>
    </row>
    <row r="261" spans="1:14" hidden="1">
      <c r="A261" s="694"/>
      <c r="B261" s="748"/>
      <c r="C261" s="748"/>
      <c r="D261" s="748"/>
      <c r="E261" s="748"/>
      <c r="F261" s="748"/>
      <c r="G261" s="726"/>
      <c r="H261" s="726"/>
      <c r="I261" s="726"/>
      <c r="J261" s="308" t="s">
        <v>236</v>
      </c>
      <c r="K261" s="694"/>
      <c r="L261" s="694"/>
      <c r="M261" s="694"/>
    </row>
    <row r="262" spans="1:14" ht="39" hidden="1" thickBot="1">
      <c r="A262" s="695"/>
      <c r="B262" s="749"/>
      <c r="C262" s="749"/>
      <c r="D262" s="749"/>
      <c r="E262" s="749"/>
      <c r="F262" s="749"/>
      <c r="G262" s="723"/>
      <c r="H262" s="723"/>
      <c r="I262" s="723"/>
      <c r="J262" s="310" t="s">
        <v>237</v>
      </c>
      <c r="K262" s="695"/>
      <c r="L262" s="695"/>
      <c r="M262" s="695"/>
    </row>
    <row r="263" spans="1:14" hidden="1">
      <c r="A263" s="682" t="s">
        <v>306</v>
      </c>
      <c r="B263" s="683"/>
      <c r="C263" s="683"/>
      <c r="D263" s="683"/>
      <c r="E263" s="683"/>
      <c r="F263" s="683"/>
      <c r="G263" s="683"/>
      <c r="H263" s="683"/>
      <c r="I263" s="683"/>
      <c r="J263" s="683"/>
      <c r="K263" s="683"/>
      <c r="L263" s="683"/>
      <c r="M263" s="683"/>
      <c r="N263" s="683"/>
    </row>
    <row r="264" spans="1:14" ht="15.75" hidden="1">
      <c r="A264" s="325"/>
    </row>
    <row r="265" spans="1:14" ht="15.75" hidden="1">
      <c r="A265" s="325"/>
    </row>
    <row r="266" spans="1:14" ht="15.75" hidden="1">
      <c r="A266" s="684" t="s">
        <v>307</v>
      </c>
      <c r="B266" s="683"/>
      <c r="C266" s="683"/>
      <c r="D266" s="683"/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1:14" ht="15.75" hidden="1">
      <c r="A267" s="682" t="s">
        <v>308</v>
      </c>
      <c r="B267" s="683"/>
      <c r="C267" s="683"/>
      <c r="D267" s="683"/>
      <c r="E267" s="683"/>
      <c r="F267" s="683"/>
      <c r="G267" s="683"/>
      <c r="H267" s="683"/>
      <c r="I267" s="683"/>
      <c r="J267" s="683"/>
      <c r="K267" s="683"/>
      <c r="L267" s="683"/>
      <c r="M267" s="683"/>
      <c r="N267" s="683"/>
    </row>
    <row r="268" spans="1:14" ht="15.75" hidden="1">
      <c r="A268" s="324" t="s">
        <v>309</v>
      </c>
    </row>
    <row r="269" spans="1:14" ht="220.5" hidden="1">
      <c r="A269" s="327" t="s">
        <v>310</v>
      </c>
      <c r="C269" s="340" t="s">
        <v>311</v>
      </c>
    </row>
    <row r="270" spans="1:14" hidden="1">
      <c r="A270" s="682" t="s">
        <v>312</v>
      </c>
      <c r="B270" s="683"/>
      <c r="C270" s="683"/>
      <c r="D270" s="683"/>
      <c r="E270" s="683"/>
      <c r="F270" s="683"/>
      <c r="G270" s="683"/>
      <c r="H270" s="683"/>
      <c r="I270" s="683"/>
      <c r="J270" s="683"/>
      <c r="K270" s="683"/>
      <c r="L270" s="683"/>
      <c r="M270" s="683"/>
      <c r="N270" s="683"/>
    </row>
    <row r="271" spans="1:14" hidden="1">
      <c r="A271" s="686" t="s">
        <v>300</v>
      </c>
      <c r="B271" s="683"/>
      <c r="C271" s="683"/>
      <c r="D271" s="683"/>
      <c r="E271" s="683"/>
      <c r="F271" s="683"/>
      <c r="G271" s="683"/>
      <c r="H271" s="683"/>
      <c r="I271" s="683"/>
      <c r="J271" s="683"/>
      <c r="K271" s="683"/>
      <c r="L271" s="683"/>
      <c r="M271" s="683"/>
      <c r="N271" s="683"/>
    </row>
    <row r="272" spans="1:14" ht="15.75" hidden="1" thickBot="1">
      <c r="A272" s="722" t="s">
        <v>212</v>
      </c>
      <c r="B272" s="728" t="s">
        <v>213</v>
      </c>
      <c r="C272" s="729"/>
      <c r="D272" s="730"/>
      <c r="E272" s="728" t="s">
        <v>214</v>
      </c>
      <c r="F272" s="730"/>
      <c r="G272" s="737" t="s">
        <v>301</v>
      </c>
      <c r="H272" s="738"/>
      <c r="I272" s="739"/>
      <c r="J272" s="737" t="s">
        <v>302</v>
      </c>
      <c r="K272" s="738"/>
      <c r="L272" s="739"/>
    </row>
    <row r="273" spans="1:14" hidden="1">
      <c r="A273" s="726"/>
      <c r="B273" s="731"/>
      <c r="C273" s="732"/>
      <c r="D273" s="733"/>
      <c r="E273" s="731"/>
      <c r="F273" s="733"/>
      <c r="G273" s="722" t="s">
        <v>217</v>
      </c>
      <c r="H273" s="718" t="s">
        <v>218</v>
      </c>
      <c r="I273" s="719"/>
      <c r="J273" s="722" t="s">
        <v>271</v>
      </c>
      <c r="K273" s="308" t="s">
        <v>222</v>
      </c>
      <c r="L273" s="308" t="s">
        <v>224</v>
      </c>
    </row>
    <row r="274" spans="1:14" ht="39" hidden="1" thickBot="1">
      <c r="A274" s="726"/>
      <c r="B274" s="734"/>
      <c r="C274" s="735"/>
      <c r="D274" s="736"/>
      <c r="E274" s="734"/>
      <c r="F274" s="736"/>
      <c r="G274" s="726"/>
      <c r="H274" s="720"/>
      <c r="I274" s="721"/>
      <c r="J274" s="723"/>
      <c r="K274" s="310" t="s">
        <v>223</v>
      </c>
      <c r="L274" s="310" t="s">
        <v>225</v>
      </c>
    </row>
    <row r="275" spans="1:14" ht="63.75" hidden="1">
      <c r="A275" s="726"/>
      <c r="B275" s="308" t="s">
        <v>313</v>
      </c>
      <c r="C275" s="308" t="s">
        <v>314</v>
      </c>
      <c r="D275" s="308" t="s">
        <v>226</v>
      </c>
      <c r="E275" s="308" t="s">
        <v>228</v>
      </c>
      <c r="F275" s="308" t="s">
        <v>229</v>
      </c>
      <c r="G275" s="726"/>
      <c r="H275" s="722" t="s">
        <v>230</v>
      </c>
      <c r="I275" s="722" t="s">
        <v>231</v>
      </c>
      <c r="J275" s="722"/>
      <c r="K275" s="722"/>
      <c r="L275" s="722"/>
    </row>
    <row r="276" spans="1:14" ht="51" hidden="1">
      <c r="A276" s="726"/>
      <c r="B276" s="308" t="s">
        <v>227</v>
      </c>
      <c r="C276" s="308" t="s">
        <v>226</v>
      </c>
      <c r="D276" s="308" t="s">
        <v>227</v>
      </c>
      <c r="E276" s="308" t="s">
        <v>227</v>
      </c>
      <c r="F276" s="308" t="s">
        <v>227</v>
      </c>
      <c r="G276" s="726"/>
      <c r="H276" s="726"/>
      <c r="I276" s="726"/>
      <c r="J276" s="726"/>
      <c r="K276" s="726"/>
      <c r="L276" s="726"/>
    </row>
    <row r="277" spans="1:14" ht="51.75" hidden="1" thickBot="1">
      <c r="A277" s="723"/>
      <c r="B277" s="309"/>
      <c r="C277" s="310" t="s">
        <v>227</v>
      </c>
      <c r="D277" s="309"/>
      <c r="E277" s="309"/>
      <c r="F277" s="309"/>
      <c r="G277" s="723"/>
      <c r="H277" s="723"/>
      <c r="I277" s="723"/>
      <c r="J277" s="723"/>
      <c r="K277" s="723"/>
      <c r="L277" s="723"/>
    </row>
    <row r="278" spans="1:14" ht="15.75" hidden="1" thickBot="1">
      <c r="A278" s="311">
        <v>1</v>
      </c>
      <c r="B278" s="310">
        <v>2</v>
      </c>
      <c r="C278" s="310">
        <v>3</v>
      </c>
      <c r="D278" s="310">
        <v>4</v>
      </c>
      <c r="E278" s="310">
        <v>5</v>
      </c>
      <c r="F278" s="310">
        <v>6</v>
      </c>
      <c r="G278" s="310">
        <v>7</v>
      </c>
      <c r="H278" s="310">
        <v>8</v>
      </c>
      <c r="I278" s="310">
        <v>9</v>
      </c>
      <c r="J278" s="310">
        <v>10</v>
      </c>
      <c r="K278" s="310">
        <v>11</v>
      </c>
      <c r="L278" s="310">
        <v>12</v>
      </c>
    </row>
    <row r="279" spans="1:14" ht="90" hidden="1" thickBot="1">
      <c r="A279" s="341" t="s">
        <v>238</v>
      </c>
      <c r="B279" s="318" t="s">
        <v>239</v>
      </c>
      <c r="C279" s="318"/>
      <c r="D279" s="318" t="s">
        <v>162</v>
      </c>
      <c r="E279" s="318" t="s">
        <v>162</v>
      </c>
      <c r="F279" s="318" t="s">
        <v>162</v>
      </c>
      <c r="G279" s="318" t="s">
        <v>162</v>
      </c>
      <c r="H279" s="318" t="s">
        <v>162</v>
      </c>
      <c r="I279" s="318" t="s">
        <v>162</v>
      </c>
      <c r="J279" s="318" t="s">
        <v>162</v>
      </c>
      <c r="K279" s="318" t="s">
        <v>162</v>
      </c>
      <c r="L279" s="318" t="s">
        <v>162</v>
      </c>
    </row>
    <row r="280" spans="1:14" ht="18.75" hidden="1">
      <c r="A280" s="342"/>
    </row>
    <row r="281" spans="1:14" hidden="1">
      <c r="A281" s="682" t="s">
        <v>315</v>
      </c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</row>
    <row r="282" spans="1:14" hidden="1">
      <c r="A282" s="682" t="s">
        <v>316</v>
      </c>
      <c r="B282" s="683"/>
      <c r="C282" s="683"/>
      <c r="D282" s="683"/>
      <c r="E282" s="683"/>
      <c r="F282" s="683"/>
      <c r="G282" s="683"/>
      <c r="H282" s="683"/>
      <c r="I282" s="683"/>
      <c r="J282" s="683"/>
      <c r="K282" s="683"/>
      <c r="L282" s="683"/>
      <c r="M282" s="683"/>
      <c r="N282" s="683"/>
    </row>
    <row r="283" spans="1:14" ht="35.25" hidden="1" customHeight="1" thickBot="1">
      <c r="A283" s="722" t="s">
        <v>212</v>
      </c>
      <c r="B283" s="728" t="s">
        <v>213</v>
      </c>
      <c r="C283" s="729"/>
      <c r="D283" s="730"/>
      <c r="E283" s="728" t="s">
        <v>214</v>
      </c>
      <c r="F283" s="730"/>
      <c r="G283" s="737" t="s">
        <v>215</v>
      </c>
      <c r="H283" s="738"/>
      <c r="I283" s="738"/>
      <c r="J283" s="739"/>
      <c r="K283" s="737" t="s">
        <v>216</v>
      </c>
      <c r="L283" s="738"/>
      <c r="M283" s="739"/>
    </row>
    <row r="284" spans="1:14" ht="15.75" hidden="1" thickBot="1">
      <c r="A284" s="726"/>
      <c r="B284" s="734"/>
      <c r="C284" s="735"/>
      <c r="D284" s="736"/>
      <c r="E284" s="734"/>
      <c r="F284" s="736"/>
      <c r="G284" s="722" t="s">
        <v>217</v>
      </c>
      <c r="H284" s="742" t="s">
        <v>218</v>
      </c>
      <c r="I284" s="743"/>
      <c r="J284" s="722" t="s">
        <v>219</v>
      </c>
      <c r="K284" s="722" t="s">
        <v>271</v>
      </c>
      <c r="L284" s="308" t="s">
        <v>222</v>
      </c>
      <c r="M284" s="308" t="s">
        <v>224</v>
      </c>
    </row>
    <row r="285" spans="1:14" ht="63.75" hidden="1">
      <c r="A285" s="726"/>
      <c r="B285" s="308" t="s">
        <v>313</v>
      </c>
      <c r="C285" s="308" t="s">
        <v>314</v>
      </c>
      <c r="D285" s="308" t="s">
        <v>226</v>
      </c>
      <c r="E285" s="308" t="s">
        <v>228</v>
      </c>
      <c r="F285" s="308" t="s">
        <v>229</v>
      </c>
      <c r="G285" s="726"/>
      <c r="H285" s="722" t="s">
        <v>230</v>
      </c>
      <c r="I285" s="722" t="s">
        <v>231</v>
      </c>
      <c r="J285" s="726"/>
      <c r="K285" s="726"/>
      <c r="L285" s="308" t="s">
        <v>223</v>
      </c>
      <c r="M285" s="308" t="s">
        <v>225</v>
      </c>
    </row>
    <row r="286" spans="1:14" ht="51" hidden="1">
      <c r="A286" s="726"/>
      <c r="B286" s="308" t="s">
        <v>227</v>
      </c>
      <c r="C286" s="308" t="s">
        <v>226</v>
      </c>
      <c r="D286" s="308" t="s">
        <v>227</v>
      </c>
      <c r="E286" s="308" t="s">
        <v>227</v>
      </c>
      <c r="F286" s="308" t="s">
        <v>227</v>
      </c>
      <c r="G286" s="726"/>
      <c r="H286" s="726"/>
      <c r="I286" s="726"/>
      <c r="J286" s="726"/>
      <c r="K286" s="726"/>
      <c r="L286" s="343"/>
      <c r="M286" s="343"/>
    </row>
    <row r="287" spans="1:14" ht="51.75" hidden="1" thickBot="1">
      <c r="A287" s="723"/>
      <c r="B287" s="309"/>
      <c r="C287" s="310" t="s">
        <v>227</v>
      </c>
      <c r="D287" s="309"/>
      <c r="E287" s="309"/>
      <c r="F287" s="309"/>
      <c r="G287" s="723"/>
      <c r="H287" s="723"/>
      <c r="I287" s="723"/>
      <c r="J287" s="723"/>
      <c r="K287" s="723"/>
      <c r="L287" s="309"/>
      <c r="M287" s="309"/>
    </row>
    <row r="288" spans="1:14" ht="15.75" hidden="1" thickBot="1">
      <c r="A288" s="311">
        <v>1</v>
      </c>
      <c r="B288" s="310">
        <v>2</v>
      </c>
      <c r="C288" s="310">
        <v>3</v>
      </c>
      <c r="D288" s="310">
        <v>4</v>
      </c>
      <c r="E288" s="310">
        <v>5</v>
      </c>
      <c r="F288" s="310">
        <v>6</v>
      </c>
      <c r="G288" s="310">
        <v>7</v>
      </c>
      <c r="H288" s="310">
        <v>8</v>
      </c>
      <c r="I288" s="310">
        <v>9</v>
      </c>
      <c r="J288" s="310">
        <v>10</v>
      </c>
      <c r="K288" s="310">
        <v>11</v>
      </c>
      <c r="L288" s="310">
        <v>12</v>
      </c>
      <c r="M288" s="310">
        <v>13</v>
      </c>
    </row>
    <row r="289" spans="1:14" ht="89.25" hidden="1">
      <c r="A289" s="690" t="s">
        <v>238</v>
      </c>
      <c r="B289" s="722" t="s">
        <v>239</v>
      </c>
      <c r="C289" s="687"/>
      <c r="D289" s="687" t="s">
        <v>162</v>
      </c>
      <c r="E289" s="687" t="s">
        <v>162</v>
      </c>
      <c r="F289" s="687" t="s">
        <v>162</v>
      </c>
      <c r="G289" s="744" t="s">
        <v>240</v>
      </c>
      <c r="H289" s="687" t="s">
        <v>234</v>
      </c>
      <c r="I289" s="687">
        <v>642</v>
      </c>
      <c r="J289" s="312" t="s">
        <v>241</v>
      </c>
      <c r="K289" s="687">
        <v>320</v>
      </c>
      <c r="L289" s="687"/>
      <c r="M289" s="687"/>
    </row>
    <row r="290" spans="1:14" ht="26.25" hidden="1" thickBot="1">
      <c r="A290" s="692"/>
      <c r="B290" s="723"/>
      <c r="C290" s="689"/>
      <c r="D290" s="689"/>
      <c r="E290" s="689"/>
      <c r="F290" s="689"/>
      <c r="G290" s="746"/>
      <c r="H290" s="689"/>
      <c r="I290" s="689"/>
      <c r="J290" s="318" t="s">
        <v>242</v>
      </c>
      <c r="K290" s="689"/>
      <c r="L290" s="689"/>
      <c r="M290" s="689"/>
    </row>
    <row r="291" spans="1:14" hidden="1">
      <c r="A291" s="344"/>
    </row>
    <row r="292" spans="1:14" hidden="1">
      <c r="A292" s="682" t="s">
        <v>317</v>
      </c>
      <c r="B292" s="683"/>
      <c r="C292" s="683"/>
      <c r="D292" s="683"/>
      <c r="E292" s="683"/>
      <c r="F292" s="683"/>
      <c r="G292" s="683"/>
      <c r="H292" s="683"/>
      <c r="I292" s="683"/>
      <c r="J292" s="683"/>
      <c r="K292" s="683"/>
      <c r="L292" s="683"/>
      <c r="M292" s="683"/>
      <c r="N292" s="683"/>
    </row>
    <row r="293" spans="1:14" ht="15.75" hidden="1">
      <c r="A293" s="684" t="s">
        <v>318</v>
      </c>
      <c r="B293" s="683"/>
      <c r="C293" s="683"/>
      <c r="D293" s="683"/>
      <c r="E293" s="683"/>
      <c r="F293" s="683"/>
      <c r="G293" s="683"/>
      <c r="H293" s="683"/>
      <c r="I293" s="683"/>
      <c r="J293" s="683"/>
      <c r="K293" s="683"/>
      <c r="L293" s="683"/>
      <c r="M293" s="683"/>
      <c r="N293" s="683"/>
    </row>
    <row r="294" spans="1:14" ht="15.75" hidden="1">
      <c r="A294" s="682" t="s">
        <v>308</v>
      </c>
      <c r="B294" s="683"/>
      <c r="C294" s="683"/>
      <c r="D294" s="683"/>
      <c r="E294" s="683"/>
      <c r="F294" s="683"/>
      <c r="G294" s="683"/>
      <c r="H294" s="683"/>
      <c r="I294" s="683"/>
      <c r="J294" s="683"/>
      <c r="K294" s="683"/>
      <c r="L294" s="683"/>
      <c r="M294" s="683"/>
      <c r="N294" s="683"/>
    </row>
    <row r="295" spans="1:14" hidden="1">
      <c r="A295" s="682" t="s">
        <v>319</v>
      </c>
      <c r="B295" s="683"/>
      <c r="C295" s="683"/>
      <c r="D295" s="683"/>
      <c r="E295" s="683"/>
      <c r="F295" s="683"/>
      <c r="G295" s="683"/>
      <c r="H295" s="683"/>
      <c r="I295" s="683"/>
      <c r="J295" s="683"/>
      <c r="K295" s="683"/>
      <c r="L295" s="683"/>
      <c r="M295" s="683"/>
      <c r="N295" s="683"/>
    </row>
    <row r="296" spans="1:14" ht="220.5" hidden="1">
      <c r="A296" s="327" t="s">
        <v>310</v>
      </c>
      <c r="C296" s="340" t="s">
        <v>311</v>
      </c>
    </row>
    <row r="297" spans="1:14" hidden="1">
      <c r="A297" s="682" t="s">
        <v>312</v>
      </c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  <c r="L297" s="683"/>
      <c r="M297" s="683"/>
      <c r="N297" s="683"/>
    </row>
    <row r="298" spans="1:14" hidden="1">
      <c r="A298" s="686" t="s">
        <v>300</v>
      </c>
      <c r="B298" s="683"/>
      <c r="C298" s="683"/>
      <c r="D298" s="683"/>
      <c r="E298" s="683"/>
      <c r="F298" s="683"/>
      <c r="G298" s="683"/>
      <c r="H298" s="683"/>
      <c r="I298" s="683"/>
      <c r="J298" s="683"/>
      <c r="K298" s="683"/>
      <c r="L298" s="683"/>
      <c r="M298" s="683"/>
      <c r="N298" s="683"/>
    </row>
    <row r="299" spans="1:14" ht="15.75" hidden="1" thickBot="1">
      <c r="A299" s="722" t="s">
        <v>212</v>
      </c>
      <c r="B299" s="728" t="s">
        <v>213</v>
      </c>
      <c r="C299" s="729"/>
      <c r="D299" s="730"/>
      <c r="E299" s="728" t="s">
        <v>214</v>
      </c>
      <c r="F299" s="730"/>
      <c r="G299" s="737" t="s">
        <v>301</v>
      </c>
      <c r="H299" s="738"/>
      <c r="I299" s="739"/>
      <c r="J299" s="737" t="s">
        <v>302</v>
      </c>
      <c r="K299" s="738"/>
      <c r="L299" s="739"/>
    </row>
    <row r="300" spans="1:14" hidden="1">
      <c r="A300" s="726"/>
      <c r="B300" s="731"/>
      <c r="C300" s="732"/>
      <c r="D300" s="733"/>
      <c r="E300" s="731"/>
      <c r="F300" s="733"/>
      <c r="G300" s="722" t="s">
        <v>217</v>
      </c>
      <c r="H300" s="718" t="s">
        <v>218</v>
      </c>
      <c r="I300" s="719"/>
      <c r="J300" s="722" t="s">
        <v>271</v>
      </c>
      <c r="K300" s="308" t="s">
        <v>222</v>
      </c>
      <c r="L300" s="308" t="s">
        <v>224</v>
      </c>
    </row>
    <row r="301" spans="1:14" ht="39" hidden="1" thickBot="1">
      <c r="A301" s="726"/>
      <c r="B301" s="734"/>
      <c r="C301" s="735"/>
      <c r="D301" s="736"/>
      <c r="E301" s="734"/>
      <c r="F301" s="736"/>
      <c r="G301" s="726"/>
      <c r="H301" s="720"/>
      <c r="I301" s="721"/>
      <c r="J301" s="723"/>
      <c r="K301" s="310" t="s">
        <v>223</v>
      </c>
      <c r="L301" s="310" t="s">
        <v>225</v>
      </c>
    </row>
    <row r="302" spans="1:14" ht="63.75" hidden="1">
      <c r="A302" s="726"/>
      <c r="B302" s="308" t="s">
        <v>313</v>
      </c>
      <c r="C302" s="308" t="s">
        <v>314</v>
      </c>
      <c r="D302" s="308" t="s">
        <v>226</v>
      </c>
      <c r="E302" s="308" t="s">
        <v>228</v>
      </c>
      <c r="F302" s="308" t="s">
        <v>229</v>
      </c>
      <c r="G302" s="726"/>
      <c r="H302" s="722" t="s">
        <v>230</v>
      </c>
      <c r="I302" s="722" t="s">
        <v>231</v>
      </c>
      <c r="J302" s="722"/>
      <c r="K302" s="722"/>
      <c r="L302" s="722"/>
    </row>
    <row r="303" spans="1:14" ht="51" hidden="1">
      <c r="A303" s="726"/>
      <c r="B303" s="308" t="s">
        <v>227</v>
      </c>
      <c r="C303" s="308" t="s">
        <v>226</v>
      </c>
      <c r="D303" s="308" t="s">
        <v>227</v>
      </c>
      <c r="E303" s="308" t="s">
        <v>227</v>
      </c>
      <c r="F303" s="308" t="s">
        <v>227</v>
      </c>
      <c r="G303" s="726"/>
      <c r="H303" s="726"/>
      <c r="I303" s="726"/>
      <c r="J303" s="726"/>
      <c r="K303" s="726"/>
      <c r="L303" s="726"/>
    </row>
    <row r="304" spans="1:14" ht="51.75" hidden="1" thickBot="1">
      <c r="A304" s="723"/>
      <c r="B304" s="309"/>
      <c r="C304" s="310" t="s">
        <v>227</v>
      </c>
      <c r="D304" s="309"/>
      <c r="E304" s="309"/>
      <c r="F304" s="309"/>
      <c r="G304" s="723"/>
      <c r="H304" s="723"/>
      <c r="I304" s="723"/>
      <c r="J304" s="723"/>
      <c r="K304" s="723"/>
      <c r="L304" s="723"/>
    </row>
    <row r="305" spans="1:14" ht="15.75" hidden="1" thickBot="1">
      <c r="A305" s="311">
        <v>1</v>
      </c>
      <c r="B305" s="310">
        <v>2</v>
      </c>
      <c r="C305" s="310">
        <v>3</v>
      </c>
      <c r="D305" s="310">
        <v>4</v>
      </c>
      <c r="E305" s="310">
        <v>5</v>
      </c>
      <c r="F305" s="310">
        <v>6</v>
      </c>
      <c r="G305" s="310">
        <v>7</v>
      </c>
      <c r="H305" s="310">
        <v>8</v>
      </c>
      <c r="I305" s="310">
        <v>9</v>
      </c>
      <c r="J305" s="310">
        <v>10</v>
      </c>
      <c r="K305" s="310">
        <v>11</v>
      </c>
      <c r="L305" s="310">
        <v>12</v>
      </c>
    </row>
    <row r="306" spans="1:14" ht="77.25" hidden="1" thickBot="1">
      <c r="A306" s="341" t="s">
        <v>320</v>
      </c>
      <c r="B306" s="318" t="s">
        <v>244</v>
      </c>
      <c r="C306" s="318"/>
      <c r="D306" s="318" t="s">
        <v>162</v>
      </c>
      <c r="E306" s="318" t="s">
        <v>162</v>
      </c>
      <c r="F306" s="318" t="s">
        <v>162</v>
      </c>
      <c r="G306" s="318" t="s">
        <v>162</v>
      </c>
      <c r="H306" s="318" t="s">
        <v>162</v>
      </c>
      <c r="I306" s="318" t="s">
        <v>162</v>
      </c>
      <c r="J306" s="345" t="s">
        <v>162</v>
      </c>
      <c r="K306" s="318" t="s">
        <v>162</v>
      </c>
      <c r="L306" s="318" t="s">
        <v>162</v>
      </c>
    </row>
    <row r="307" spans="1:14" ht="18.75" hidden="1">
      <c r="A307" s="342"/>
    </row>
    <row r="308" spans="1:14" hidden="1">
      <c r="A308" s="682" t="s">
        <v>315</v>
      </c>
      <c r="B308" s="683"/>
      <c r="C308" s="683"/>
      <c r="D308" s="683"/>
      <c r="E308" s="683"/>
      <c r="F308" s="683"/>
      <c r="G308" s="683"/>
      <c r="H308" s="683"/>
      <c r="I308" s="683"/>
      <c r="J308" s="683"/>
      <c r="K308" s="683"/>
      <c r="L308" s="683"/>
      <c r="M308" s="683"/>
      <c r="N308" s="683"/>
    </row>
    <row r="309" spans="1:14" hidden="1">
      <c r="A309" s="682" t="s">
        <v>316</v>
      </c>
      <c r="B309" s="683"/>
      <c r="C309" s="683"/>
      <c r="D309" s="683"/>
      <c r="E309" s="683"/>
      <c r="F309" s="683"/>
      <c r="G309" s="683"/>
      <c r="H309" s="683"/>
      <c r="I309" s="683"/>
      <c r="J309" s="683"/>
      <c r="K309" s="683"/>
      <c r="L309" s="683"/>
      <c r="M309" s="683"/>
      <c r="N309" s="683"/>
    </row>
    <row r="310" spans="1:14" ht="35.25" hidden="1" customHeight="1" thickBot="1">
      <c r="A310" s="722" t="s">
        <v>212</v>
      </c>
      <c r="B310" s="728" t="s">
        <v>213</v>
      </c>
      <c r="C310" s="729"/>
      <c r="D310" s="730"/>
      <c r="E310" s="728" t="s">
        <v>214</v>
      </c>
      <c r="F310" s="730"/>
      <c r="G310" s="737" t="s">
        <v>215</v>
      </c>
      <c r="H310" s="738"/>
      <c r="I310" s="738"/>
      <c r="J310" s="739"/>
      <c r="K310" s="737" t="s">
        <v>216</v>
      </c>
      <c r="L310" s="738"/>
      <c r="M310" s="739"/>
    </row>
    <row r="311" spans="1:14" ht="15.75" hidden="1" thickBot="1">
      <c r="A311" s="726"/>
      <c r="B311" s="734"/>
      <c r="C311" s="735"/>
      <c r="D311" s="736"/>
      <c r="E311" s="734"/>
      <c r="F311" s="736"/>
      <c r="G311" s="722" t="s">
        <v>217</v>
      </c>
      <c r="H311" s="742" t="s">
        <v>218</v>
      </c>
      <c r="I311" s="743"/>
      <c r="J311" s="722" t="s">
        <v>219</v>
      </c>
      <c r="K311" s="722" t="s">
        <v>271</v>
      </c>
      <c r="L311" s="308" t="s">
        <v>222</v>
      </c>
      <c r="M311" s="308" t="s">
        <v>224</v>
      </c>
    </row>
    <row r="312" spans="1:14" ht="63.75" hidden="1">
      <c r="A312" s="726"/>
      <c r="B312" s="308" t="s">
        <v>313</v>
      </c>
      <c r="C312" s="308" t="s">
        <v>314</v>
      </c>
      <c r="D312" s="308" t="s">
        <v>226</v>
      </c>
      <c r="E312" s="308" t="s">
        <v>228</v>
      </c>
      <c r="F312" s="308" t="s">
        <v>229</v>
      </c>
      <c r="G312" s="726"/>
      <c r="H312" s="722" t="s">
        <v>230</v>
      </c>
      <c r="I312" s="722" t="s">
        <v>231</v>
      </c>
      <c r="J312" s="726"/>
      <c r="K312" s="726"/>
      <c r="L312" s="308" t="s">
        <v>223</v>
      </c>
      <c r="M312" s="308" t="s">
        <v>225</v>
      </c>
    </row>
    <row r="313" spans="1:14" ht="51" hidden="1">
      <c r="A313" s="726"/>
      <c r="B313" s="308" t="s">
        <v>227</v>
      </c>
      <c r="C313" s="308" t="s">
        <v>226</v>
      </c>
      <c r="D313" s="308" t="s">
        <v>227</v>
      </c>
      <c r="E313" s="308" t="s">
        <v>227</v>
      </c>
      <c r="F313" s="308" t="s">
        <v>227</v>
      </c>
      <c r="G313" s="726"/>
      <c r="H313" s="726"/>
      <c r="I313" s="726"/>
      <c r="J313" s="726"/>
      <c r="K313" s="726"/>
      <c r="L313" s="343"/>
      <c r="M313" s="343"/>
    </row>
    <row r="314" spans="1:14" ht="51.75" hidden="1" thickBot="1">
      <c r="A314" s="723"/>
      <c r="B314" s="309"/>
      <c r="C314" s="310" t="s">
        <v>227</v>
      </c>
      <c r="D314" s="309"/>
      <c r="E314" s="309"/>
      <c r="F314" s="309"/>
      <c r="G314" s="723"/>
      <c r="H314" s="723"/>
      <c r="I314" s="723"/>
      <c r="J314" s="723"/>
      <c r="K314" s="723"/>
      <c r="L314" s="309"/>
      <c r="M314" s="309"/>
    </row>
    <row r="315" spans="1:14" ht="15.75" hidden="1" thickBot="1">
      <c r="A315" s="311">
        <v>1</v>
      </c>
      <c r="B315" s="310">
        <v>2</v>
      </c>
      <c r="C315" s="310">
        <v>3</v>
      </c>
      <c r="D315" s="310">
        <v>4</v>
      </c>
      <c r="E315" s="310">
        <v>5</v>
      </c>
      <c r="F315" s="310">
        <v>6</v>
      </c>
      <c r="G315" s="310">
        <v>7</v>
      </c>
      <c r="H315" s="310">
        <v>8</v>
      </c>
      <c r="I315" s="310">
        <v>9</v>
      </c>
      <c r="J315" s="310">
        <v>10</v>
      </c>
      <c r="K315" s="310">
        <v>11</v>
      </c>
      <c r="L315" s="310">
        <v>12</v>
      </c>
      <c r="M315" s="310">
        <v>13</v>
      </c>
    </row>
    <row r="316" spans="1:14" ht="216.75" hidden="1">
      <c r="A316" s="690" t="s">
        <v>243</v>
      </c>
      <c r="B316" s="693" t="s">
        <v>244</v>
      </c>
      <c r="C316" s="687"/>
      <c r="D316" s="687" t="s">
        <v>162</v>
      </c>
      <c r="E316" s="687" t="s">
        <v>162</v>
      </c>
      <c r="F316" s="687" t="s">
        <v>162</v>
      </c>
      <c r="G316" s="744" t="s">
        <v>240</v>
      </c>
      <c r="H316" s="687" t="s">
        <v>234</v>
      </c>
      <c r="I316" s="687">
        <v>642</v>
      </c>
      <c r="J316" s="308" t="s">
        <v>245</v>
      </c>
      <c r="K316" s="687">
        <v>12</v>
      </c>
      <c r="L316" s="687"/>
      <c r="M316" s="687"/>
    </row>
    <row r="317" spans="1:14" hidden="1">
      <c r="A317" s="691"/>
      <c r="B317" s="694"/>
      <c r="C317" s="688"/>
      <c r="D317" s="688"/>
      <c r="E317" s="688"/>
      <c r="F317" s="688"/>
      <c r="G317" s="745"/>
      <c r="H317" s="688"/>
      <c r="I317" s="688"/>
      <c r="J317" s="308" t="s">
        <v>236</v>
      </c>
      <c r="K317" s="688"/>
      <c r="L317" s="688"/>
      <c r="M317" s="688"/>
    </row>
    <row r="318" spans="1:14" ht="39" hidden="1" thickBot="1">
      <c r="A318" s="692"/>
      <c r="B318" s="695"/>
      <c r="C318" s="689"/>
      <c r="D318" s="689"/>
      <c r="E318" s="689"/>
      <c r="F318" s="689"/>
      <c r="G318" s="746"/>
      <c r="H318" s="689"/>
      <c r="I318" s="689"/>
      <c r="J318" s="310" t="s">
        <v>246</v>
      </c>
      <c r="K318" s="689"/>
      <c r="L318" s="689"/>
      <c r="M318" s="689"/>
    </row>
    <row r="319" spans="1:14" hidden="1">
      <c r="A319" s="344"/>
    </row>
    <row r="320" spans="1:14" hidden="1">
      <c r="A320" s="682" t="s">
        <v>317</v>
      </c>
      <c r="B320" s="683"/>
      <c r="C320" s="683"/>
      <c r="D320" s="683"/>
      <c r="E320" s="683"/>
      <c r="F320" s="683"/>
      <c r="G320" s="683"/>
      <c r="H320" s="683"/>
      <c r="I320" s="683"/>
      <c r="J320" s="683"/>
      <c r="K320" s="683"/>
      <c r="L320" s="683"/>
      <c r="M320" s="683"/>
      <c r="N320" s="683"/>
    </row>
    <row r="321" spans="1:14" ht="15.75" hidden="1">
      <c r="A321" s="340"/>
    </row>
    <row r="322" spans="1:14" ht="15.75" hidden="1">
      <c r="A322" s="684" t="s">
        <v>321</v>
      </c>
      <c r="B322" s="683"/>
      <c r="C322" s="683"/>
      <c r="D322" s="683"/>
      <c r="E322" s="683"/>
      <c r="F322" s="683"/>
      <c r="G322" s="683"/>
      <c r="H322" s="683"/>
      <c r="I322" s="683"/>
      <c r="J322" s="683"/>
      <c r="K322" s="683"/>
      <c r="L322" s="683"/>
      <c r="M322" s="683"/>
      <c r="N322" s="683"/>
    </row>
    <row r="323" spans="1:14" ht="18.75" hidden="1">
      <c r="A323" s="685" t="s">
        <v>322</v>
      </c>
      <c r="B323" s="683"/>
      <c r="C323" s="683"/>
      <c r="D323" s="683"/>
      <c r="E323" s="683"/>
      <c r="F323" s="683"/>
      <c r="G323" s="683"/>
      <c r="H323" s="683"/>
      <c r="I323" s="683"/>
      <c r="J323" s="683"/>
      <c r="K323" s="683"/>
      <c r="L323" s="683"/>
      <c r="M323" s="683"/>
      <c r="N323" s="683"/>
    </row>
    <row r="324" spans="1:14" hidden="1">
      <c r="A324" s="682" t="s">
        <v>323</v>
      </c>
      <c r="B324" s="683"/>
      <c r="C324" s="683"/>
      <c r="D324" s="683"/>
      <c r="E324" s="683"/>
      <c r="F324" s="683"/>
      <c r="G324" s="683"/>
      <c r="H324" s="683"/>
      <c r="I324" s="683"/>
      <c r="J324" s="683"/>
      <c r="K324" s="683"/>
      <c r="L324" s="683"/>
      <c r="M324" s="683"/>
      <c r="N324" s="683"/>
    </row>
    <row r="325" spans="1:14" ht="220.5" hidden="1">
      <c r="A325" s="327" t="s">
        <v>324</v>
      </c>
      <c r="C325" s="340" t="s">
        <v>311</v>
      </c>
    </row>
    <row r="326" spans="1:14" hidden="1">
      <c r="A326" s="682" t="s">
        <v>325</v>
      </c>
      <c r="B326" s="683"/>
      <c r="C326" s="683"/>
      <c r="D326" s="683"/>
      <c r="E326" s="683"/>
      <c r="F326" s="683"/>
      <c r="G326" s="683"/>
      <c r="H326" s="683"/>
      <c r="I326" s="683"/>
      <c r="J326" s="683"/>
      <c r="K326" s="683"/>
      <c r="L326" s="683"/>
      <c r="M326" s="683"/>
      <c r="N326" s="683"/>
    </row>
    <row r="327" spans="1:14" hidden="1">
      <c r="A327" s="686" t="s">
        <v>300</v>
      </c>
      <c r="B327" s="683"/>
      <c r="C327" s="683"/>
      <c r="D327" s="683"/>
      <c r="E327" s="683"/>
      <c r="F327" s="683"/>
      <c r="G327" s="683"/>
      <c r="H327" s="683"/>
      <c r="I327" s="683"/>
      <c r="J327" s="683"/>
      <c r="K327" s="683"/>
      <c r="L327" s="683"/>
      <c r="M327" s="683"/>
      <c r="N327" s="683"/>
    </row>
    <row r="328" spans="1:14" ht="15.75" hidden="1" thickBot="1">
      <c r="A328" s="722" t="s">
        <v>212</v>
      </c>
      <c r="B328" s="728" t="s">
        <v>213</v>
      </c>
      <c r="C328" s="729"/>
      <c r="D328" s="730"/>
      <c r="E328" s="728" t="s">
        <v>214</v>
      </c>
      <c r="F328" s="730"/>
      <c r="G328" s="737" t="s">
        <v>301</v>
      </c>
      <c r="H328" s="738"/>
      <c r="I328" s="739"/>
      <c r="J328" s="737" t="s">
        <v>302</v>
      </c>
      <c r="K328" s="738"/>
      <c r="L328" s="739"/>
    </row>
    <row r="329" spans="1:14" hidden="1">
      <c r="A329" s="726"/>
      <c r="B329" s="731"/>
      <c r="C329" s="732"/>
      <c r="D329" s="733"/>
      <c r="E329" s="731"/>
      <c r="F329" s="733"/>
      <c r="G329" s="722" t="s">
        <v>217</v>
      </c>
      <c r="H329" s="718" t="s">
        <v>218</v>
      </c>
      <c r="I329" s="719"/>
      <c r="J329" s="722" t="s">
        <v>271</v>
      </c>
      <c r="K329" s="308" t="s">
        <v>222</v>
      </c>
      <c r="L329" s="308" t="s">
        <v>224</v>
      </c>
    </row>
    <row r="330" spans="1:14" ht="39" hidden="1" thickBot="1">
      <c r="A330" s="726"/>
      <c r="B330" s="734"/>
      <c r="C330" s="735"/>
      <c r="D330" s="736"/>
      <c r="E330" s="734"/>
      <c r="F330" s="736"/>
      <c r="G330" s="726"/>
      <c r="H330" s="720"/>
      <c r="I330" s="721"/>
      <c r="J330" s="723"/>
      <c r="K330" s="310" t="s">
        <v>223</v>
      </c>
      <c r="L330" s="310" t="s">
        <v>225</v>
      </c>
    </row>
    <row r="331" spans="1:14" ht="63.75" hidden="1">
      <c r="A331" s="726"/>
      <c r="B331" s="308" t="s">
        <v>313</v>
      </c>
      <c r="C331" s="308" t="s">
        <v>314</v>
      </c>
      <c r="D331" s="308" t="s">
        <v>226</v>
      </c>
      <c r="E331" s="308" t="s">
        <v>228</v>
      </c>
      <c r="F331" s="308" t="s">
        <v>229</v>
      </c>
      <c r="G331" s="726"/>
      <c r="H331" s="722" t="s">
        <v>230</v>
      </c>
      <c r="I331" s="722" t="s">
        <v>231</v>
      </c>
      <c r="J331" s="722"/>
      <c r="K331" s="722"/>
      <c r="L331" s="722"/>
    </row>
    <row r="332" spans="1:14" ht="51" hidden="1">
      <c r="A332" s="726"/>
      <c r="B332" s="308" t="s">
        <v>227</v>
      </c>
      <c r="C332" s="308" t="s">
        <v>226</v>
      </c>
      <c r="D332" s="308" t="s">
        <v>227</v>
      </c>
      <c r="E332" s="308" t="s">
        <v>227</v>
      </c>
      <c r="F332" s="308" t="s">
        <v>227</v>
      </c>
      <c r="G332" s="726"/>
      <c r="H332" s="726"/>
      <c r="I332" s="726"/>
      <c r="J332" s="726"/>
      <c r="K332" s="726"/>
      <c r="L332" s="726"/>
    </row>
    <row r="333" spans="1:14" ht="51.75" hidden="1" thickBot="1">
      <c r="A333" s="723"/>
      <c r="B333" s="309"/>
      <c r="C333" s="310" t="s">
        <v>227</v>
      </c>
      <c r="D333" s="309"/>
      <c r="E333" s="309"/>
      <c r="F333" s="309"/>
      <c r="G333" s="723"/>
      <c r="H333" s="723"/>
      <c r="I333" s="723"/>
      <c r="J333" s="723"/>
      <c r="K333" s="723"/>
      <c r="L333" s="723"/>
    </row>
    <row r="334" spans="1:14" ht="15.75" hidden="1" thickBot="1">
      <c r="A334" s="311">
        <v>1</v>
      </c>
      <c r="B334" s="310">
        <v>2</v>
      </c>
      <c r="C334" s="310">
        <v>3</v>
      </c>
      <c r="D334" s="310">
        <v>4</v>
      </c>
      <c r="E334" s="310">
        <v>5</v>
      </c>
      <c r="F334" s="310">
        <v>6</v>
      </c>
      <c r="G334" s="310">
        <v>7</v>
      </c>
      <c r="H334" s="310">
        <v>8</v>
      </c>
      <c r="I334" s="310">
        <v>9</v>
      </c>
      <c r="J334" s="310">
        <v>10</v>
      </c>
      <c r="K334" s="310">
        <v>11</v>
      </c>
      <c r="L334" s="310">
        <v>12</v>
      </c>
    </row>
    <row r="335" spans="1:14" ht="77.25" hidden="1" thickBot="1">
      <c r="A335" s="341" t="s">
        <v>326</v>
      </c>
      <c r="B335" s="346"/>
      <c r="C335" s="318"/>
      <c r="D335" s="318" t="s">
        <v>162</v>
      </c>
      <c r="E335" s="318" t="s">
        <v>162</v>
      </c>
      <c r="F335" s="318" t="s">
        <v>162</v>
      </c>
      <c r="G335" s="318" t="s">
        <v>162</v>
      </c>
      <c r="H335" s="318" t="s">
        <v>162</v>
      </c>
      <c r="I335" s="318" t="s">
        <v>162</v>
      </c>
      <c r="J335" s="345" t="s">
        <v>162</v>
      </c>
      <c r="K335" s="318" t="s">
        <v>162</v>
      </c>
      <c r="L335" s="318" t="s">
        <v>162</v>
      </c>
    </row>
    <row r="336" spans="1:14" ht="18.75" hidden="1">
      <c r="A336" s="342"/>
    </row>
    <row r="337" spans="1:14" hidden="1">
      <c r="A337" s="682" t="s">
        <v>315</v>
      </c>
      <c r="B337" s="683"/>
      <c r="C337" s="683"/>
      <c r="D337" s="683"/>
      <c r="E337" s="683"/>
      <c r="F337" s="683"/>
      <c r="G337" s="683"/>
      <c r="H337" s="683"/>
      <c r="I337" s="683"/>
      <c r="J337" s="683"/>
      <c r="K337" s="683"/>
      <c r="L337" s="683"/>
      <c r="M337" s="683"/>
      <c r="N337" s="683"/>
    </row>
    <row r="338" spans="1:14" hidden="1">
      <c r="A338" s="682" t="s">
        <v>316</v>
      </c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  <c r="L338" s="683"/>
      <c r="M338" s="683"/>
      <c r="N338" s="683"/>
    </row>
    <row r="339" spans="1:14" ht="35.25" hidden="1" customHeight="1" thickBot="1">
      <c r="A339" s="722" t="s">
        <v>212</v>
      </c>
      <c r="B339" s="728" t="s">
        <v>213</v>
      </c>
      <c r="C339" s="729"/>
      <c r="D339" s="730"/>
      <c r="E339" s="728" t="s">
        <v>214</v>
      </c>
      <c r="F339" s="730"/>
      <c r="G339" s="737" t="s">
        <v>215</v>
      </c>
      <c r="H339" s="738"/>
      <c r="I339" s="738"/>
      <c r="J339" s="739"/>
      <c r="K339" s="737" t="s">
        <v>216</v>
      </c>
      <c r="L339" s="738"/>
      <c r="M339" s="739"/>
    </row>
    <row r="340" spans="1:14" ht="15.75" hidden="1" thickBot="1">
      <c r="A340" s="726"/>
      <c r="B340" s="734"/>
      <c r="C340" s="735"/>
      <c r="D340" s="736"/>
      <c r="E340" s="734"/>
      <c r="F340" s="736"/>
      <c r="G340" s="722" t="s">
        <v>217</v>
      </c>
      <c r="H340" s="742" t="s">
        <v>218</v>
      </c>
      <c r="I340" s="743"/>
      <c r="J340" s="722" t="s">
        <v>219</v>
      </c>
      <c r="K340" s="722" t="s">
        <v>271</v>
      </c>
      <c r="L340" s="308" t="s">
        <v>222</v>
      </c>
      <c r="M340" s="308" t="s">
        <v>224</v>
      </c>
    </row>
    <row r="341" spans="1:14" ht="63.75" hidden="1">
      <c r="A341" s="726"/>
      <c r="B341" s="308" t="s">
        <v>313</v>
      </c>
      <c r="C341" s="308" t="s">
        <v>314</v>
      </c>
      <c r="D341" s="308" t="s">
        <v>226</v>
      </c>
      <c r="E341" s="308" t="s">
        <v>228</v>
      </c>
      <c r="F341" s="308" t="s">
        <v>229</v>
      </c>
      <c r="G341" s="726"/>
      <c r="H341" s="722" t="s">
        <v>230</v>
      </c>
      <c r="I341" s="722" t="s">
        <v>231</v>
      </c>
      <c r="J341" s="726"/>
      <c r="K341" s="726"/>
      <c r="L341" s="308" t="s">
        <v>223</v>
      </c>
      <c r="M341" s="308" t="s">
        <v>225</v>
      </c>
    </row>
    <row r="342" spans="1:14" ht="51" hidden="1">
      <c r="A342" s="726"/>
      <c r="B342" s="308" t="s">
        <v>227</v>
      </c>
      <c r="C342" s="308" t="s">
        <v>226</v>
      </c>
      <c r="D342" s="308" t="s">
        <v>227</v>
      </c>
      <c r="E342" s="308" t="s">
        <v>227</v>
      </c>
      <c r="F342" s="308" t="s">
        <v>227</v>
      </c>
      <c r="G342" s="726"/>
      <c r="H342" s="726"/>
      <c r="I342" s="726"/>
      <c r="J342" s="726"/>
      <c r="K342" s="726"/>
      <c r="L342" s="343"/>
      <c r="M342" s="343"/>
    </row>
    <row r="343" spans="1:14" ht="51.75" hidden="1" thickBot="1">
      <c r="A343" s="723"/>
      <c r="B343" s="309"/>
      <c r="C343" s="310" t="s">
        <v>227</v>
      </c>
      <c r="D343" s="309"/>
      <c r="E343" s="309"/>
      <c r="F343" s="309"/>
      <c r="G343" s="723"/>
      <c r="H343" s="723"/>
      <c r="I343" s="723"/>
      <c r="J343" s="723"/>
      <c r="K343" s="723"/>
      <c r="L343" s="309"/>
      <c r="M343" s="309"/>
    </row>
    <row r="344" spans="1:14" ht="15.75" hidden="1" thickBot="1">
      <c r="A344" s="311">
        <v>1</v>
      </c>
      <c r="B344" s="310">
        <v>2</v>
      </c>
      <c r="C344" s="310">
        <v>3</v>
      </c>
      <c r="D344" s="310">
        <v>4</v>
      </c>
      <c r="E344" s="310">
        <v>5</v>
      </c>
      <c r="F344" s="310">
        <v>6</v>
      </c>
      <c r="G344" s="310">
        <v>7</v>
      </c>
      <c r="H344" s="310">
        <v>8</v>
      </c>
      <c r="I344" s="310">
        <v>9</v>
      </c>
      <c r="J344" s="310">
        <v>10</v>
      </c>
      <c r="K344" s="310">
        <v>11</v>
      </c>
      <c r="L344" s="310">
        <v>12</v>
      </c>
      <c r="M344" s="310">
        <v>13</v>
      </c>
    </row>
    <row r="345" spans="1:14" ht="51" hidden="1">
      <c r="A345" s="690" t="s">
        <v>247</v>
      </c>
      <c r="B345" s="740"/>
      <c r="C345" s="687"/>
      <c r="D345" s="687"/>
      <c r="E345" s="687"/>
      <c r="F345" s="687"/>
      <c r="G345" s="693" t="s">
        <v>248</v>
      </c>
      <c r="H345" s="687" t="s">
        <v>249</v>
      </c>
      <c r="I345" s="687">
        <v>792</v>
      </c>
      <c r="J345" s="308" t="s">
        <v>250</v>
      </c>
      <c r="K345" s="687">
        <v>2914</v>
      </c>
      <c r="L345" s="687"/>
      <c r="M345" s="687"/>
    </row>
    <row r="346" spans="1:14" ht="39" hidden="1" thickBot="1">
      <c r="A346" s="692"/>
      <c r="B346" s="741"/>
      <c r="C346" s="689"/>
      <c r="D346" s="689"/>
      <c r="E346" s="689"/>
      <c r="F346" s="689"/>
      <c r="G346" s="695"/>
      <c r="H346" s="689"/>
      <c r="I346" s="689"/>
      <c r="J346" s="318" t="s">
        <v>251</v>
      </c>
      <c r="K346" s="689"/>
      <c r="L346" s="689"/>
      <c r="M346" s="689"/>
    </row>
    <row r="347" spans="1:14" hidden="1">
      <c r="A347" s="344"/>
    </row>
    <row r="348" spans="1:14" hidden="1">
      <c r="A348" s="682" t="s">
        <v>317</v>
      </c>
      <c r="B348" s="683"/>
      <c r="C348" s="683"/>
      <c r="D348" s="683"/>
      <c r="E348" s="683"/>
      <c r="F348" s="683"/>
      <c r="G348" s="683"/>
      <c r="H348" s="683"/>
      <c r="I348" s="683"/>
      <c r="J348" s="683"/>
      <c r="K348" s="683"/>
      <c r="L348" s="683"/>
      <c r="M348" s="683"/>
      <c r="N348" s="683"/>
    </row>
    <row r="349" spans="1:14" ht="15.75" hidden="1">
      <c r="A349" s="340"/>
    </row>
    <row r="350" spans="1:14" ht="15.75" hidden="1">
      <c r="A350" s="684" t="s">
        <v>327</v>
      </c>
      <c r="B350" s="683"/>
      <c r="C350" s="683"/>
      <c r="D350" s="683"/>
      <c r="E350" s="683"/>
      <c r="F350" s="683"/>
      <c r="G350" s="683"/>
      <c r="H350" s="683"/>
      <c r="I350" s="683"/>
      <c r="J350" s="683"/>
      <c r="K350" s="683"/>
      <c r="L350" s="683"/>
      <c r="M350" s="683"/>
      <c r="N350" s="683"/>
    </row>
    <row r="351" spans="1:14" ht="15.75" hidden="1">
      <c r="A351" s="325"/>
    </row>
    <row r="352" spans="1:14" hidden="1">
      <c r="A352" s="682" t="s">
        <v>328</v>
      </c>
      <c r="B352" s="683"/>
      <c r="C352" s="683"/>
      <c r="D352" s="683"/>
      <c r="E352" s="683"/>
      <c r="F352" s="683"/>
      <c r="G352" s="683"/>
      <c r="H352" s="683"/>
      <c r="I352" s="683"/>
      <c r="J352" s="683"/>
      <c r="K352" s="683"/>
      <c r="L352" s="683"/>
      <c r="M352" s="683"/>
      <c r="N352" s="683"/>
    </row>
    <row r="353" spans="1:14" hidden="1">
      <c r="A353" s="682" t="s">
        <v>329</v>
      </c>
      <c r="B353" s="683"/>
      <c r="C353" s="683"/>
      <c r="D353" s="683"/>
      <c r="E353" s="683"/>
      <c r="F353" s="683"/>
      <c r="G353" s="683"/>
      <c r="H353" s="683"/>
      <c r="I353" s="683"/>
      <c r="J353" s="683"/>
      <c r="K353" s="683"/>
      <c r="L353" s="683"/>
      <c r="M353" s="683"/>
      <c r="N353" s="683"/>
    </row>
    <row r="354" spans="1:14" hidden="1">
      <c r="A354" s="682" t="s">
        <v>330</v>
      </c>
      <c r="B354" s="683"/>
      <c r="C354" s="683"/>
      <c r="D354" s="683"/>
      <c r="E354" s="683"/>
      <c r="F354" s="683"/>
      <c r="G354" s="683"/>
      <c r="H354" s="683"/>
      <c r="I354" s="683"/>
      <c r="J354" s="683"/>
      <c r="K354" s="683"/>
      <c r="L354" s="683"/>
      <c r="M354" s="683"/>
      <c r="N354" s="683"/>
    </row>
    <row r="355" spans="1:14" hidden="1">
      <c r="A355" s="682" t="s">
        <v>331</v>
      </c>
      <c r="B355" s="683"/>
      <c r="C355" s="683"/>
      <c r="D355" s="683"/>
      <c r="E355" s="683"/>
      <c r="F355" s="683"/>
      <c r="G355" s="683"/>
      <c r="H355" s="683"/>
      <c r="I355" s="683"/>
      <c r="J355" s="683"/>
      <c r="K355" s="683"/>
      <c r="L355" s="683"/>
      <c r="M355" s="683"/>
      <c r="N355" s="683"/>
    </row>
    <row r="356" spans="1:14" hidden="1">
      <c r="A356" s="686" t="s">
        <v>300</v>
      </c>
      <c r="B356" s="683"/>
      <c r="C356" s="683"/>
      <c r="D356" s="683"/>
      <c r="E356" s="683"/>
      <c r="F356" s="683"/>
      <c r="G356" s="683"/>
      <c r="H356" s="683"/>
      <c r="I356" s="683"/>
      <c r="J356" s="683"/>
      <c r="K356" s="683"/>
      <c r="L356" s="683"/>
      <c r="M356" s="683"/>
      <c r="N356" s="683"/>
    </row>
    <row r="357" spans="1:14" ht="15.75" hidden="1" thickBot="1">
      <c r="A357" s="722" t="s">
        <v>212</v>
      </c>
      <c r="B357" s="728" t="s">
        <v>213</v>
      </c>
      <c r="C357" s="729"/>
      <c r="D357" s="730"/>
      <c r="E357" s="728" t="s">
        <v>214</v>
      </c>
      <c r="F357" s="730"/>
      <c r="G357" s="737" t="s">
        <v>301</v>
      </c>
      <c r="H357" s="738"/>
      <c r="I357" s="739"/>
      <c r="J357" s="737" t="s">
        <v>302</v>
      </c>
      <c r="K357" s="738"/>
      <c r="L357" s="739"/>
    </row>
    <row r="358" spans="1:14" hidden="1">
      <c r="A358" s="726"/>
      <c r="B358" s="731"/>
      <c r="C358" s="732"/>
      <c r="D358" s="733"/>
      <c r="E358" s="731"/>
      <c r="F358" s="733"/>
      <c r="G358" s="722" t="s">
        <v>217</v>
      </c>
      <c r="H358" s="718" t="s">
        <v>218</v>
      </c>
      <c r="I358" s="719"/>
      <c r="J358" s="722" t="s">
        <v>271</v>
      </c>
      <c r="K358" s="308" t="s">
        <v>222</v>
      </c>
      <c r="L358" s="308" t="s">
        <v>224</v>
      </c>
    </row>
    <row r="359" spans="1:14" ht="39" hidden="1" thickBot="1">
      <c r="A359" s="726"/>
      <c r="B359" s="734"/>
      <c r="C359" s="735"/>
      <c r="D359" s="736"/>
      <c r="E359" s="734"/>
      <c r="F359" s="736"/>
      <c r="G359" s="726"/>
      <c r="H359" s="720"/>
      <c r="I359" s="721"/>
      <c r="J359" s="723"/>
      <c r="K359" s="310" t="s">
        <v>223</v>
      </c>
      <c r="L359" s="310" t="s">
        <v>225</v>
      </c>
    </row>
    <row r="360" spans="1:14" ht="38.25" hidden="1">
      <c r="A360" s="726"/>
      <c r="B360" s="308" t="s">
        <v>332</v>
      </c>
      <c r="C360" s="308" t="s">
        <v>226</v>
      </c>
      <c r="D360" s="308" t="s">
        <v>226</v>
      </c>
      <c r="E360" s="308" t="s">
        <v>228</v>
      </c>
      <c r="F360" s="308" t="s">
        <v>229</v>
      </c>
      <c r="G360" s="726"/>
      <c r="H360" s="722" t="s">
        <v>230</v>
      </c>
      <c r="I360" s="722" t="s">
        <v>231</v>
      </c>
      <c r="J360" s="722"/>
      <c r="K360" s="722"/>
      <c r="L360" s="722"/>
    </row>
    <row r="361" spans="1:14" ht="51" hidden="1">
      <c r="A361" s="726"/>
      <c r="B361" s="308" t="s">
        <v>333</v>
      </c>
      <c r="C361" s="308" t="s">
        <v>227</v>
      </c>
      <c r="D361" s="308" t="s">
        <v>227</v>
      </c>
      <c r="E361" s="308" t="s">
        <v>227</v>
      </c>
      <c r="F361" s="308" t="s">
        <v>227</v>
      </c>
      <c r="G361" s="726"/>
      <c r="H361" s="726"/>
      <c r="I361" s="726"/>
      <c r="J361" s="726"/>
      <c r="K361" s="726"/>
      <c r="L361" s="726"/>
    </row>
    <row r="362" spans="1:14" ht="51.75" hidden="1" thickBot="1">
      <c r="A362" s="723"/>
      <c r="B362" s="310" t="s">
        <v>227</v>
      </c>
      <c r="C362" s="309"/>
      <c r="D362" s="309"/>
      <c r="E362" s="309"/>
      <c r="F362" s="309"/>
      <c r="G362" s="723"/>
      <c r="H362" s="723"/>
      <c r="I362" s="723"/>
      <c r="J362" s="723"/>
      <c r="K362" s="723"/>
      <c r="L362" s="723"/>
    </row>
    <row r="363" spans="1:14" ht="15.75" hidden="1" thickBot="1">
      <c r="A363" s="311">
        <v>1</v>
      </c>
      <c r="B363" s="310">
        <v>2</v>
      </c>
      <c r="C363" s="310">
        <v>3</v>
      </c>
      <c r="D363" s="310">
        <v>4</v>
      </c>
      <c r="E363" s="310">
        <v>5</v>
      </c>
      <c r="F363" s="310">
        <v>6</v>
      </c>
      <c r="G363" s="310">
        <v>7</v>
      </c>
      <c r="H363" s="310">
        <v>8</v>
      </c>
      <c r="I363" s="310">
        <v>9</v>
      </c>
      <c r="J363" s="310">
        <v>10</v>
      </c>
      <c r="K363" s="310">
        <v>11</v>
      </c>
      <c r="L363" s="310">
        <v>12</v>
      </c>
    </row>
    <row r="364" spans="1:14" ht="102.75" hidden="1" thickBot="1">
      <c r="A364" s="323" t="s">
        <v>252</v>
      </c>
      <c r="B364" s="310" t="s">
        <v>253</v>
      </c>
      <c r="C364" s="318" t="s">
        <v>162</v>
      </c>
      <c r="D364" s="318" t="s">
        <v>162</v>
      </c>
      <c r="E364" s="318" t="s">
        <v>162</v>
      </c>
      <c r="F364" s="318" t="s">
        <v>162</v>
      </c>
      <c r="G364" s="318" t="s">
        <v>162</v>
      </c>
      <c r="H364" s="318" t="s">
        <v>162</v>
      </c>
      <c r="I364" s="318" t="s">
        <v>162</v>
      </c>
      <c r="J364" s="318" t="s">
        <v>162</v>
      </c>
      <c r="K364" s="318" t="s">
        <v>162</v>
      </c>
      <c r="L364" s="318" t="s">
        <v>162</v>
      </c>
    </row>
    <row r="365" spans="1:14" ht="18.75" hidden="1">
      <c r="A365" s="342"/>
    </row>
    <row r="366" spans="1:14" hidden="1">
      <c r="A366" s="682" t="s">
        <v>334</v>
      </c>
      <c r="B366" s="683"/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</row>
    <row r="367" spans="1:14" hidden="1">
      <c r="A367" s="682" t="s">
        <v>316</v>
      </c>
      <c r="B367" s="683"/>
      <c r="C367" s="683"/>
      <c r="D367" s="683"/>
      <c r="E367" s="683"/>
      <c r="F367" s="683"/>
      <c r="G367" s="683"/>
      <c r="H367" s="683"/>
      <c r="I367" s="683"/>
      <c r="J367" s="683"/>
      <c r="K367" s="683"/>
      <c r="L367" s="683"/>
      <c r="M367" s="683"/>
      <c r="N367" s="683"/>
    </row>
    <row r="368" spans="1:14" ht="35.25" hidden="1" customHeight="1" thickBot="1">
      <c r="A368" s="722" t="s">
        <v>212</v>
      </c>
      <c r="B368" s="728" t="s">
        <v>213</v>
      </c>
      <c r="C368" s="729"/>
      <c r="D368" s="730"/>
      <c r="E368" s="728" t="s">
        <v>214</v>
      </c>
      <c r="F368" s="730"/>
      <c r="G368" s="737" t="s">
        <v>215</v>
      </c>
      <c r="H368" s="738"/>
      <c r="I368" s="738"/>
      <c r="J368" s="739"/>
      <c r="K368" s="737" t="s">
        <v>216</v>
      </c>
      <c r="L368" s="738"/>
      <c r="M368" s="739"/>
    </row>
    <row r="369" spans="1:14" ht="15.75" hidden="1" thickBot="1">
      <c r="A369" s="726"/>
      <c r="B369" s="734"/>
      <c r="C369" s="735"/>
      <c r="D369" s="736"/>
      <c r="E369" s="734"/>
      <c r="F369" s="736"/>
      <c r="G369" s="722" t="s">
        <v>217</v>
      </c>
      <c r="H369" s="742" t="s">
        <v>218</v>
      </c>
      <c r="I369" s="743"/>
      <c r="J369" s="722" t="s">
        <v>219</v>
      </c>
      <c r="K369" s="722" t="s">
        <v>271</v>
      </c>
      <c r="L369" s="308" t="s">
        <v>222</v>
      </c>
      <c r="M369" s="308" t="s">
        <v>224</v>
      </c>
    </row>
    <row r="370" spans="1:14" ht="38.25" hidden="1">
      <c r="A370" s="726"/>
      <c r="B370" s="308" t="s">
        <v>332</v>
      </c>
      <c r="C370" s="308" t="s">
        <v>226</v>
      </c>
      <c r="D370" s="308" t="s">
        <v>226</v>
      </c>
      <c r="E370" s="308" t="s">
        <v>228</v>
      </c>
      <c r="F370" s="308" t="s">
        <v>229</v>
      </c>
      <c r="G370" s="726"/>
      <c r="H370" s="722" t="s">
        <v>230</v>
      </c>
      <c r="I370" s="722" t="s">
        <v>231</v>
      </c>
      <c r="J370" s="726"/>
      <c r="K370" s="726"/>
      <c r="L370" s="308" t="s">
        <v>223</v>
      </c>
      <c r="M370" s="308" t="s">
        <v>225</v>
      </c>
    </row>
    <row r="371" spans="1:14" ht="51" hidden="1">
      <c r="A371" s="726"/>
      <c r="B371" s="308" t="s">
        <v>333</v>
      </c>
      <c r="C371" s="308" t="s">
        <v>227</v>
      </c>
      <c r="D371" s="308" t="s">
        <v>227</v>
      </c>
      <c r="E371" s="308" t="s">
        <v>227</v>
      </c>
      <c r="F371" s="308" t="s">
        <v>227</v>
      </c>
      <c r="G371" s="726"/>
      <c r="H371" s="726"/>
      <c r="I371" s="726"/>
      <c r="J371" s="726"/>
      <c r="K371" s="726"/>
      <c r="L371" s="343"/>
      <c r="M371" s="343"/>
    </row>
    <row r="372" spans="1:14" ht="51.75" hidden="1" thickBot="1">
      <c r="A372" s="723"/>
      <c r="B372" s="310" t="s">
        <v>227</v>
      </c>
      <c r="C372" s="309"/>
      <c r="D372" s="309"/>
      <c r="E372" s="309"/>
      <c r="F372" s="309"/>
      <c r="G372" s="723"/>
      <c r="H372" s="723"/>
      <c r="I372" s="723"/>
      <c r="J372" s="723"/>
      <c r="K372" s="723"/>
      <c r="L372" s="309"/>
      <c r="M372" s="309"/>
    </row>
    <row r="373" spans="1:14" ht="15.75" hidden="1" thickBot="1">
      <c r="A373" s="311">
        <v>1</v>
      </c>
      <c r="B373" s="310">
        <v>2</v>
      </c>
      <c r="C373" s="310">
        <v>3</v>
      </c>
      <c r="D373" s="310">
        <v>4</v>
      </c>
      <c r="E373" s="310">
        <v>5</v>
      </c>
      <c r="F373" s="310">
        <v>6</v>
      </c>
      <c r="G373" s="310">
        <v>7</v>
      </c>
      <c r="H373" s="310">
        <v>8</v>
      </c>
      <c r="I373" s="310">
        <v>9</v>
      </c>
      <c r="J373" s="310">
        <v>10</v>
      </c>
      <c r="K373" s="310">
        <v>11</v>
      </c>
      <c r="L373" s="310">
        <v>12</v>
      </c>
      <c r="M373" s="310">
        <v>13</v>
      </c>
    </row>
    <row r="374" spans="1:14" ht="115.5" hidden="1" thickBot="1">
      <c r="A374" s="347" t="s">
        <v>252</v>
      </c>
      <c r="B374" s="318" t="s">
        <v>253</v>
      </c>
      <c r="C374" s="318" t="s">
        <v>162</v>
      </c>
      <c r="D374" s="318" t="s">
        <v>162</v>
      </c>
      <c r="E374" s="318" t="s">
        <v>162</v>
      </c>
      <c r="F374" s="318" t="s">
        <v>162</v>
      </c>
      <c r="G374" s="318" t="s">
        <v>240</v>
      </c>
      <c r="H374" s="318" t="s">
        <v>254</v>
      </c>
      <c r="I374" s="318">
        <v>642</v>
      </c>
      <c r="J374" s="318" t="s">
        <v>255</v>
      </c>
      <c r="K374" s="318">
        <v>175</v>
      </c>
      <c r="L374" s="318"/>
      <c r="M374" s="318"/>
    </row>
    <row r="375" spans="1:14" hidden="1">
      <c r="A375" s="348"/>
    </row>
    <row r="376" spans="1:14" ht="15.75" hidden="1">
      <c r="A376" s="684" t="s">
        <v>335</v>
      </c>
      <c r="B376" s="683"/>
      <c r="C376" s="683"/>
      <c r="D376" s="683"/>
      <c r="E376" s="683"/>
      <c r="F376" s="683"/>
      <c r="G376" s="683"/>
      <c r="H376" s="683"/>
      <c r="I376" s="683"/>
      <c r="J376" s="683"/>
      <c r="K376" s="683"/>
      <c r="L376" s="683"/>
      <c r="M376" s="683"/>
      <c r="N376" s="683"/>
    </row>
    <row r="377" spans="1:14" hidden="1">
      <c r="A377" s="961" t="s">
        <v>336</v>
      </c>
      <c r="B377" s="683"/>
      <c r="C377" s="683"/>
      <c r="D377" s="683"/>
      <c r="E377" s="683"/>
      <c r="F377" s="683"/>
      <c r="G377" s="683"/>
      <c r="H377" s="683"/>
      <c r="I377" s="683"/>
      <c r="J377" s="683"/>
      <c r="K377" s="683"/>
      <c r="L377" s="683"/>
      <c r="M377" s="683"/>
      <c r="N377" s="683"/>
    </row>
    <row r="378" spans="1:14" hidden="1">
      <c r="A378" s="682" t="s">
        <v>337</v>
      </c>
      <c r="B378" s="683"/>
      <c r="C378" s="683"/>
      <c r="D378" s="683"/>
      <c r="E378" s="683"/>
      <c r="F378" s="683"/>
      <c r="G378" s="683"/>
      <c r="H378" s="683"/>
      <c r="I378" s="683"/>
      <c r="J378" s="683"/>
      <c r="K378" s="683"/>
      <c r="L378" s="683"/>
      <c r="M378" s="683"/>
      <c r="N378" s="683"/>
    </row>
    <row r="379" spans="1:14" hidden="1">
      <c r="A379" s="682" t="s">
        <v>338</v>
      </c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</row>
    <row r="380" spans="1:14" hidden="1">
      <c r="A380" s="682" t="s">
        <v>339</v>
      </c>
      <c r="B380" s="683"/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</row>
    <row r="381" spans="1:14" hidden="1">
      <c r="A381" s="686" t="s">
        <v>340</v>
      </c>
      <c r="B381" s="683"/>
      <c r="C381" s="683"/>
      <c r="D381" s="683"/>
      <c r="E381" s="683"/>
      <c r="F381" s="683"/>
      <c r="G381" s="683"/>
      <c r="H381" s="683"/>
      <c r="I381" s="683"/>
      <c r="J381" s="683"/>
      <c r="K381" s="683"/>
      <c r="L381" s="683"/>
      <c r="M381" s="683"/>
      <c r="N381" s="683"/>
    </row>
    <row r="382" spans="1:14" ht="24.75" hidden="1" customHeight="1" thickBot="1">
      <c r="A382" s="706" t="s">
        <v>212</v>
      </c>
      <c r="B382" s="709" t="s">
        <v>341</v>
      </c>
      <c r="C382" s="710"/>
      <c r="D382" s="711"/>
      <c r="E382" s="709" t="s">
        <v>214</v>
      </c>
      <c r="F382" s="711"/>
      <c r="G382" s="699" t="s">
        <v>301</v>
      </c>
      <c r="H382" s="700"/>
      <c r="I382" s="701"/>
      <c r="J382" s="699" t="s">
        <v>302</v>
      </c>
      <c r="K382" s="700"/>
      <c r="L382" s="701"/>
    </row>
    <row r="383" spans="1:14" hidden="1">
      <c r="A383" s="707"/>
      <c r="B383" s="712"/>
      <c r="C383" s="713"/>
      <c r="D383" s="714"/>
      <c r="E383" s="712"/>
      <c r="F383" s="714"/>
      <c r="G383" s="706" t="s">
        <v>217</v>
      </c>
      <c r="H383" s="718" t="s">
        <v>218</v>
      </c>
      <c r="I383" s="719"/>
      <c r="J383" s="722" t="s">
        <v>271</v>
      </c>
      <c r="K383" s="308" t="s">
        <v>222</v>
      </c>
      <c r="L383" s="308" t="s">
        <v>224</v>
      </c>
    </row>
    <row r="384" spans="1:14" ht="39" hidden="1" thickBot="1">
      <c r="A384" s="707"/>
      <c r="B384" s="715"/>
      <c r="C384" s="716"/>
      <c r="D384" s="717"/>
      <c r="E384" s="715"/>
      <c r="F384" s="717"/>
      <c r="G384" s="707"/>
      <c r="H384" s="720"/>
      <c r="I384" s="721"/>
      <c r="J384" s="726"/>
      <c r="K384" s="308" t="s">
        <v>223</v>
      </c>
      <c r="L384" s="308" t="s">
        <v>225</v>
      </c>
    </row>
    <row r="385" spans="1:14" ht="15.75" hidden="1">
      <c r="A385" s="707"/>
      <c r="B385" s="328" t="s">
        <v>162</v>
      </c>
      <c r="C385" s="328" t="s">
        <v>162</v>
      </c>
      <c r="D385" s="328" t="s">
        <v>162</v>
      </c>
      <c r="E385" s="328" t="s">
        <v>162</v>
      </c>
      <c r="F385" s="328" t="s">
        <v>162</v>
      </c>
      <c r="G385" s="707"/>
      <c r="H385" s="706" t="s">
        <v>230</v>
      </c>
      <c r="I385" s="706" t="s">
        <v>231</v>
      </c>
      <c r="J385" s="726"/>
      <c r="K385" s="707"/>
      <c r="L385" s="727"/>
    </row>
    <row r="386" spans="1:14" ht="15.75" hidden="1">
      <c r="A386" s="707"/>
      <c r="B386" s="328"/>
      <c r="C386" s="328"/>
      <c r="D386" s="328"/>
      <c r="E386" s="328"/>
      <c r="F386" s="328"/>
      <c r="G386" s="707"/>
      <c r="H386" s="707"/>
      <c r="I386" s="707"/>
      <c r="J386" s="726"/>
      <c r="K386" s="707"/>
      <c r="L386" s="727"/>
    </row>
    <row r="387" spans="1:14" ht="79.5" hidden="1" thickBot="1">
      <c r="A387" s="708"/>
      <c r="B387" s="329" t="s">
        <v>227</v>
      </c>
      <c r="C387" s="329" t="s">
        <v>227</v>
      </c>
      <c r="D387" s="329" t="s">
        <v>227</v>
      </c>
      <c r="E387" s="329" t="s">
        <v>227</v>
      </c>
      <c r="F387" s="329" t="s">
        <v>227</v>
      </c>
      <c r="G387" s="708"/>
      <c r="H387" s="708"/>
      <c r="I387" s="708"/>
      <c r="J387" s="723"/>
      <c r="K387" s="708"/>
      <c r="L387" s="725"/>
    </row>
    <row r="388" spans="1:14" ht="16.5" hidden="1" thickBot="1">
      <c r="A388" s="330">
        <v>1</v>
      </c>
      <c r="B388" s="329">
        <v>2</v>
      </c>
      <c r="C388" s="329">
        <v>3</v>
      </c>
      <c r="D388" s="329">
        <v>4</v>
      </c>
      <c r="E388" s="329">
        <v>5</v>
      </c>
      <c r="F388" s="329">
        <v>6</v>
      </c>
      <c r="G388" s="329">
        <v>7</v>
      </c>
      <c r="H388" s="329">
        <v>8</v>
      </c>
      <c r="I388" s="329">
        <v>9</v>
      </c>
      <c r="J388" s="329">
        <v>10</v>
      </c>
      <c r="K388" s="329">
        <v>11</v>
      </c>
      <c r="L388" s="329">
        <v>12</v>
      </c>
    </row>
    <row r="389" spans="1:14" ht="60" hidden="1" customHeight="1">
      <c r="A389" s="722" t="s">
        <v>256</v>
      </c>
      <c r="B389" s="328"/>
      <c r="C389" s="706" t="s">
        <v>257</v>
      </c>
      <c r="D389" s="706" t="s">
        <v>257</v>
      </c>
      <c r="E389" s="706" t="s">
        <v>257</v>
      </c>
      <c r="F389" s="706" t="s">
        <v>257</v>
      </c>
      <c r="G389" s="706" t="s">
        <v>257</v>
      </c>
      <c r="H389" s="706" t="s">
        <v>257</v>
      </c>
      <c r="I389" s="706" t="s">
        <v>257</v>
      </c>
      <c r="J389" s="706" t="s">
        <v>257</v>
      </c>
      <c r="K389" s="706" t="s">
        <v>257</v>
      </c>
      <c r="L389" s="706" t="s">
        <v>257</v>
      </c>
    </row>
    <row r="390" spans="1:14" ht="16.5" hidden="1" thickBot="1">
      <c r="A390" s="723"/>
      <c r="B390" s="329" t="s">
        <v>257</v>
      </c>
      <c r="C390" s="708"/>
      <c r="D390" s="708"/>
      <c r="E390" s="708"/>
      <c r="F390" s="708"/>
      <c r="G390" s="708"/>
      <c r="H390" s="708"/>
      <c r="I390" s="708"/>
      <c r="J390" s="708"/>
      <c r="K390" s="708"/>
      <c r="L390" s="708"/>
    </row>
    <row r="391" spans="1:14" hidden="1">
      <c r="A391" s="682" t="s">
        <v>342</v>
      </c>
      <c r="B391" s="683"/>
      <c r="C391" s="683"/>
      <c r="D391" s="683"/>
      <c r="E391" s="683"/>
      <c r="F391" s="683"/>
      <c r="G391" s="683"/>
      <c r="H391" s="683"/>
      <c r="I391" s="683"/>
      <c r="J391" s="683"/>
      <c r="K391" s="683"/>
      <c r="L391" s="683"/>
      <c r="M391" s="683"/>
      <c r="N391" s="683"/>
    </row>
    <row r="392" spans="1:14" hidden="1">
      <c r="A392" s="682" t="s">
        <v>316</v>
      </c>
      <c r="B392" s="683"/>
      <c r="C392" s="683"/>
      <c r="D392" s="683"/>
      <c r="E392" s="683"/>
      <c r="F392" s="683"/>
      <c r="G392" s="683"/>
      <c r="H392" s="683"/>
      <c r="I392" s="683"/>
      <c r="J392" s="683"/>
      <c r="K392" s="683"/>
      <c r="L392" s="683"/>
      <c r="M392" s="683"/>
      <c r="N392" s="683"/>
    </row>
    <row r="393" spans="1:14" ht="15.75" hidden="1" customHeight="1">
      <c r="A393" s="706" t="s">
        <v>212</v>
      </c>
      <c r="B393" s="709" t="s">
        <v>213</v>
      </c>
      <c r="C393" s="710"/>
      <c r="D393" s="711"/>
      <c r="E393" s="709" t="s">
        <v>214</v>
      </c>
      <c r="F393" s="711"/>
      <c r="G393" s="709" t="s">
        <v>343</v>
      </c>
      <c r="H393" s="710"/>
      <c r="I393" s="710"/>
      <c r="J393" s="711"/>
      <c r="K393" s="709" t="s">
        <v>344</v>
      </c>
      <c r="L393" s="710"/>
      <c r="M393" s="711"/>
    </row>
    <row r="394" spans="1:14" ht="16.5" hidden="1" thickBot="1">
      <c r="A394" s="707"/>
      <c r="B394" s="712"/>
      <c r="C394" s="713"/>
      <c r="D394" s="714"/>
      <c r="E394" s="712"/>
      <c r="F394" s="714"/>
      <c r="G394" s="715"/>
      <c r="H394" s="716"/>
      <c r="I394" s="716"/>
      <c r="J394" s="717"/>
      <c r="K394" s="715" t="s">
        <v>345</v>
      </c>
      <c r="L394" s="716"/>
      <c r="M394" s="717"/>
    </row>
    <row r="395" spans="1:14" hidden="1">
      <c r="A395" s="707"/>
      <c r="B395" s="712"/>
      <c r="C395" s="713"/>
      <c r="D395" s="714"/>
      <c r="E395" s="712"/>
      <c r="F395" s="714"/>
      <c r="G395" s="706" t="s">
        <v>217</v>
      </c>
      <c r="H395" s="718" t="s">
        <v>218</v>
      </c>
      <c r="I395" s="719"/>
      <c r="J395" s="706" t="s">
        <v>219</v>
      </c>
      <c r="K395" s="722" t="s">
        <v>271</v>
      </c>
      <c r="L395" s="308" t="s">
        <v>222</v>
      </c>
      <c r="M395" s="308" t="s">
        <v>224</v>
      </c>
    </row>
    <row r="396" spans="1:14" ht="39" hidden="1" thickBot="1">
      <c r="A396" s="707"/>
      <c r="B396" s="715"/>
      <c r="C396" s="716"/>
      <c r="D396" s="717"/>
      <c r="E396" s="715"/>
      <c r="F396" s="717"/>
      <c r="G396" s="707"/>
      <c r="H396" s="720"/>
      <c r="I396" s="721"/>
      <c r="J396" s="707"/>
      <c r="K396" s="726"/>
      <c r="L396" s="308" t="s">
        <v>223</v>
      </c>
      <c r="M396" s="308" t="s">
        <v>225</v>
      </c>
    </row>
    <row r="397" spans="1:14" ht="15.75" hidden="1">
      <c r="A397" s="707"/>
      <c r="B397" s="328" t="s">
        <v>162</v>
      </c>
      <c r="C397" s="328" t="s">
        <v>162</v>
      </c>
      <c r="D397" s="328" t="s">
        <v>162</v>
      </c>
      <c r="E397" s="328" t="s">
        <v>162</v>
      </c>
      <c r="F397" s="328" t="s">
        <v>162</v>
      </c>
      <c r="G397" s="707"/>
      <c r="H397" s="706" t="s">
        <v>230</v>
      </c>
      <c r="I397" s="706" t="s">
        <v>231</v>
      </c>
      <c r="J397" s="707"/>
      <c r="K397" s="726"/>
      <c r="L397" s="707"/>
      <c r="M397" s="707"/>
    </row>
    <row r="398" spans="1:14" ht="15.75" hidden="1">
      <c r="A398" s="707"/>
      <c r="B398" s="328"/>
      <c r="C398" s="328"/>
      <c r="D398" s="328"/>
      <c r="E398" s="328"/>
      <c r="F398" s="328"/>
      <c r="G398" s="707"/>
      <c r="H398" s="707"/>
      <c r="I398" s="707"/>
      <c r="J398" s="707"/>
      <c r="K398" s="726"/>
      <c r="L398" s="707"/>
      <c r="M398" s="707"/>
    </row>
    <row r="399" spans="1:14" ht="79.5" hidden="1" thickBot="1">
      <c r="A399" s="708"/>
      <c r="B399" s="329" t="s">
        <v>227</v>
      </c>
      <c r="C399" s="329" t="s">
        <v>227</v>
      </c>
      <c r="D399" s="329" t="s">
        <v>227</v>
      </c>
      <c r="E399" s="329" t="s">
        <v>227</v>
      </c>
      <c r="F399" s="329" t="s">
        <v>227</v>
      </c>
      <c r="G399" s="708"/>
      <c r="H399" s="708"/>
      <c r="I399" s="708"/>
      <c r="J399" s="708"/>
      <c r="K399" s="723"/>
      <c r="L399" s="708"/>
      <c r="M399" s="708"/>
    </row>
    <row r="400" spans="1:14" hidden="1">
      <c r="A400" s="706">
        <v>1</v>
      </c>
      <c r="B400" s="706">
        <v>2</v>
      </c>
      <c r="C400" s="706">
        <v>3</v>
      </c>
      <c r="D400" s="706">
        <v>4</v>
      </c>
      <c r="E400" s="706">
        <v>5</v>
      </c>
      <c r="F400" s="706">
        <v>6</v>
      </c>
      <c r="G400" s="706">
        <v>7</v>
      </c>
      <c r="H400" s="706">
        <v>8</v>
      </c>
      <c r="I400" s="706">
        <v>9</v>
      </c>
      <c r="J400" s="706">
        <v>10</v>
      </c>
      <c r="K400" s="706">
        <v>11</v>
      </c>
      <c r="L400" s="706">
        <v>12</v>
      </c>
      <c r="M400" s="706">
        <v>13</v>
      </c>
    </row>
    <row r="401" spans="1:13" ht="15.75" hidden="1" thickBot="1">
      <c r="A401" s="708"/>
      <c r="B401" s="708"/>
      <c r="C401" s="708"/>
      <c r="D401" s="708"/>
      <c r="E401" s="708"/>
      <c r="F401" s="708"/>
      <c r="G401" s="708"/>
      <c r="H401" s="708"/>
      <c r="I401" s="708"/>
      <c r="J401" s="708"/>
      <c r="K401" s="708"/>
      <c r="L401" s="708"/>
      <c r="M401" s="708"/>
    </row>
    <row r="402" spans="1:13" ht="204.75" hidden="1">
      <c r="A402" s="724" t="s">
        <v>256</v>
      </c>
      <c r="B402" s="724" t="s">
        <v>257</v>
      </c>
      <c r="C402" s="724" t="s">
        <v>257</v>
      </c>
      <c r="D402" s="724" t="s">
        <v>257</v>
      </c>
      <c r="E402" s="724" t="s">
        <v>257</v>
      </c>
      <c r="F402" s="724" t="s">
        <v>257</v>
      </c>
      <c r="G402" s="724" t="s">
        <v>258</v>
      </c>
      <c r="H402" s="724" t="s">
        <v>234</v>
      </c>
      <c r="I402" s="724">
        <v>642</v>
      </c>
      <c r="J402" s="321" t="s">
        <v>259</v>
      </c>
      <c r="K402" s="724">
        <v>20</v>
      </c>
      <c r="L402" s="724">
        <v>50</v>
      </c>
      <c r="M402" s="724">
        <v>50</v>
      </c>
    </row>
    <row r="403" spans="1:13" ht="63.75" hidden="1" thickBot="1">
      <c r="A403" s="725"/>
      <c r="B403" s="725"/>
      <c r="C403" s="725"/>
      <c r="D403" s="725"/>
      <c r="E403" s="725"/>
      <c r="F403" s="725"/>
      <c r="G403" s="725"/>
      <c r="H403" s="725"/>
      <c r="I403" s="725"/>
      <c r="J403" s="350" t="s">
        <v>237</v>
      </c>
      <c r="K403" s="725"/>
      <c r="L403" s="725"/>
      <c r="M403" s="725"/>
    </row>
  </sheetData>
  <mergeCells count="609">
    <mergeCell ref="A381:N381"/>
    <mergeCell ref="A391:N391"/>
    <mergeCell ref="A392:N392"/>
    <mergeCell ref="A355:N355"/>
    <mergeCell ref="A356:N356"/>
    <mergeCell ref="A366:N366"/>
    <mergeCell ref="A367:N367"/>
    <mergeCell ref="A376:N376"/>
    <mergeCell ref="A377:N377"/>
    <mergeCell ref="A378:N378"/>
    <mergeCell ref="A379:N379"/>
    <mergeCell ref="A380:N380"/>
    <mergeCell ref="A368:A372"/>
    <mergeCell ref="B368:D369"/>
    <mergeCell ref="E368:F369"/>
    <mergeCell ref="G368:J368"/>
    <mergeCell ref="K368:M368"/>
    <mergeCell ref="G369:G372"/>
    <mergeCell ref="H369:I369"/>
    <mergeCell ref="J369:J372"/>
    <mergeCell ref="K369:K372"/>
    <mergeCell ref="H370:H372"/>
    <mergeCell ref="I370:I372"/>
    <mergeCell ref="H389:H390"/>
    <mergeCell ref="A326:N326"/>
    <mergeCell ref="A327:N327"/>
    <mergeCell ref="A337:N337"/>
    <mergeCell ref="A338:N338"/>
    <mergeCell ref="A348:N348"/>
    <mergeCell ref="A350:N350"/>
    <mergeCell ref="A352:N352"/>
    <mergeCell ref="A353:N353"/>
    <mergeCell ref="A354:N354"/>
    <mergeCell ref="A328:A333"/>
    <mergeCell ref="B328:D330"/>
    <mergeCell ref="E328:F330"/>
    <mergeCell ref="G328:I328"/>
    <mergeCell ref="J328:L328"/>
    <mergeCell ref="G329:G333"/>
    <mergeCell ref="H329:I330"/>
    <mergeCell ref="J329:J330"/>
    <mergeCell ref="H331:H333"/>
    <mergeCell ref="I331:I333"/>
    <mergeCell ref="J331:J333"/>
    <mergeCell ref="K331:K333"/>
    <mergeCell ref="L331:L333"/>
    <mergeCell ref="I345:I346"/>
    <mergeCell ref="A339:A343"/>
    <mergeCell ref="K26:M26"/>
    <mergeCell ref="K27:M27"/>
    <mergeCell ref="B41:F41"/>
    <mergeCell ref="B39:F39"/>
    <mergeCell ref="K28:M28"/>
    <mergeCell ref="J35:K35"/>
    <mergeCell ref="B48:F48"/>
    <mergeCell ref="H52:H54"/>
    <mergeCell ref="B35:F36"/>
    <mergeCell ref="H35:H36"/>
    <mergeCell ref="I35:I36"/>
    <mergeCell ref="G52:G54"/>
    <mergeCell ref="B43:F43"/>
    <mergeCell ref="B44:F44"/>
    <mergeCell ref="B45:F45"/>
    <mergeCell ref="B46:F46"/>
    <mergeCell ref="B42:F42"/>
    <mergeCell ref="A51:M51"/>
    <mergeCell ref="I52:K53"/>
    <mergeCell ref="A52:E54"/>
    <mergeCell ref="L52:M53"/>
    <mergeCell ref="F52:F54"/>
    <mergeCell ref="A17:G17"/>
    <mergeCell ref="K15:M15"/>
    <mergeCell ref="K12:M12"/>
    <mergeCell ref="A19:G19"/>
    <mergeCell ref="A96:E98"/>
    <mergeCell ref="A157:F157"/>
    <mergeCell ref="A57:E57"/>
    <mergeCell ref="A58:E58"/>
    <mergeCell ref="A139:E147"/>
    <mergeCell ref="A72:E72"/>
    <mergeCell ref="A94:E94"/>
    <mergeCell ref="A88:E88"/>
    <mergeCell ref="A89:E89"/>
    <mergeCell ref="A86:E86"/>
    <mergeCell ref="A87:E87"/>
    <mergeCell ref="A76:E76"/>
    <mergeCell ref="A77:E77"/>
    <mergeCell ref="A78:E78"/>
    <mergeCell ref="A85:E85"/>
    <mergeCell ref="A79:E79"/>
    <mergeCell ref="A93:E93"/>
    <mergeCell ref="K25:M25"/>
    <mergeCell ref="B49:F49"/>
    <mergeCell ref="B40:F40"/>
    <mergeCell ref="A6:G6"/>
    <mergeCell ref="A23:G23"/>
    <mergeCell ref="A10:G10"/>
    <mergeCell ref="A11:G11"/>
    <mergeCell ref="A12:G12"/>
    <mergeCell ref="A21:G21"/>
    <mergeCell ref="A7:G7"/>
    <mergeCell ref="B34:K34"/>
    <mergeCell ref="K29:M29"/>
    <mergeCell ref="K30:M30"/>
    <mergeCell ref="K31:M31"/>
    <mergeCell ref="A29:G29"/>
    <mergeCell ref="A30:G30"/>
    <mergeCell ref="A31:G31"/>
    <mergeCell ref="A28:G28"/>
    <mergeCell ref="A25:G25"/>
    <mergeCell ref="A9:G9"/>
    <mergeCell ref="K13:M13"/>
    <mergeCell ref="K19:M19"/>
    <mergeCell ref="K10:M10"/>
    <mergeCell ref="K11:M11"/>
    <mergeCell ref="A20:G20"/>
    <mergeCell ref="K22:M22"/>
    <mergeCell ref="A16:G16"/>
    <mergeCell ref="A81:E81"/>
    <mergeCell ref="A73:E73"/>
    <mergeCell ref="A69:E69"/>
    <mergeCell ref="A70:E70"/>
    <mergeCell ref="A75:E75"/>
    <mergeCell ref="A22:G22"/>
    <mergeCell ref="A26:G26"/>
    <mergeCell ref="B38:F38"/>
    <mergeCell ref="A27:G27"/>
    <mergeCell ref="A56:E56"/>
    <mergeCell ref="A62:E62"/>
    <mergeCell ref="A63:E63"/>
    <mergeCell ref="A74:E74"/>
    <mergeCell ref="A80:E80"/>
    <mergeCell ref="G35:G36"/>
    <mergeCell ref="A64:E64"/>
    <mergeCell ref="A65:E65"/>
    <mergeCell ref="A68:E68"/>
    <mergeCell ref="A59:E59"/>
    <mergeCell ref="A60:E61"/>
    <mergeCell ref="A66:E67"/>
    <mergeCell ref="B47:F47"/>
    <mergeCell ref="B37:F37"/>
    <mergeCell ref="A95:E95"/>
    <mergeCell ref="A116:E116"/>
    <mergeCell ref="A82:E82"/>
    <mergeCell ref="A1:M1"/>
    <mergeCell ref="K3:M3"/>
    <mergeCell ref="K4:M4"/>
    <mergeCell ref="K5:M5"/>
    <mergeCell ref="K6:M6"/>
    <mergeCell ref="K7:M7"/>
    <mergeCell ref="K23:M23"/>
    <mergeCell ref="A18:G18"/>
    <mergeCell ref="K24:M24"/>
    <mergeCell ref="K16:M16"/>
    <mergeCell ref="K17:M17"/>
    <mergeCell ref="K18:M18"/>
    <mergeCell ref="K21:M21"/>
    <mergeCell ref="A24:G24"/>
    <mergeCell ref="K9:M9"/>
    <mergeCell ref="A14:G14"/>
    <mergeCell ref="K14:M14"/>
    <mergeCell ref="A15:G15"/>
    <mergeCell ref="A13:G13"/>
    <mergeCell ref="K20:M20"/>
    <mergeCell ref="A83:E83"/>
    <mergeCell ref="A101:E101"/>
    <mergeCell ref="J184:J186"/>
    <mergeCell ref="H185:H186"/>
    <mergeCell ref="I185:I186"/>
    <mergeCell ref="A188:A190"/>
    <mergeCell ref="A3:G3"/>
    <mergeCell ref="A8:G8"/>
    <mergeCell ref="K8:M8"/>
    <mergeCell ref="A4:G4"/>
    <mergeCell ref="A5:G5"/>
    <mergeCell ref="A160:F160"/>
    <mergeCell ref="A55:E55"/>
    <mergeCell ref="A71:E71"/>
    <mergeCell ref="A132:E132"/>
    <mergeCell ref="A133:E133"/>
    <mergeCell ref="A158:F158"/>
    <mergeCell ref="A137:E137"/>
    <mergeCell ref="A159:F159"/>
    <mergeCell ref="A138:E138"/>
    <mergeCell ref="A151:F151"/>
    <mergeCell ref="A152:F152"/>
    <mergeCell ref="A153:F153"/>
    <mergeCell ref="A180:E180"/>
    <mergeCell ref="A100:E100"/>
    <mergeCell ref="I180:J180"/>
    <mergeCell ref="K180:M180"/>
    <mergeCell ref="A181:E181"/>
    <mergeCell ref="I181:J181"/>
    <mergeCell ref="A84:E84"/>
    <mergeCell ref="A122:E122"/>
    <mergeCell ref="A123:E123"/>
    <mergeCell ref="A126:E129"/>
    <mergeCell ref="A131:E131"/>
    <mergeCell ref="A176:E176"/>
    <mergeCell ref="I176:J176"/>
    <mergeCell ref="K176:M176"/>
    <mergeCell ref="A169:F169"/>
    <mergeCell ref="A170:F170"/>
    <mergeCell ref="A161:F161"/>
    <mergeCell ref="A162:F162"/>
    <mergeCell ref="A163:F163"/>
    <mergeCell ref="A164:F164"/>
    <mergeCell ref="A165:F165"/>
    <mergeCell ref="A166:F166"/>
    <mergeCell ref="A90:E92"/>
    <mergeCell ref="A174:E174"/>
    <mergeCell ref="A99:E99"/>
    <mergeCell ref="A102:E102"/>
    <mergeCell ref="A121:E121"/>
    <mergeCell ref="A136:E136"/>
    <mergeCell ref="A103:E103"/>
    <mergeCell ref="A118:E120"/>
    <mergeCell ref="A156:F156"/>
    <mergeCell ref="A134:E135"/>
    <mergeCell ref="A149:E150"/>
    <mergeCell ref="A168:F168"/>
    <mergeCell ref="A167:F167"/>
    <mergeCell ref="A104:E104"/>
    <mergeCell ref="A105:E105"/>
    <mergeCell ref="A106:E108"/>
    <mergeCell ref="A109:E109"/>
    <mergeCell ref="A110:E110"/>
    <mergeCell ref="A111:E111"/>
    <mergeCell ref="A112:E114"/>
    <mergeCell ref="A115:E115"/>
    <mergeCell ref="A124:E125"/>
    <mergeCell ref="A117:E117"/>
    <mergeCell ref="A154:F154"/>
    <mergeCell ref="A155:F155"/>
    <mergeCell ref="A130:E130"/>
    <mergeCell ref="A148:E148"/>
    <mergeCell ref="I179:J179"/>
    <mergeCell ref="A172:M172"/>
    <mergeCell ref="A173:E173"/>
    <mergeCell ref="I173:J173"/>
    <mergeCell ref="K173:M173"/>
    <mergeCell ref="A177:E177"/>
    <mergeCell ref="I177:J177"/>
    <mergeCell ref="K177:M177"/>
    <mergeCell ref="A178:E178"/>
    <mergeCell ref="I178:J178"/>
    <mergeCell ref="K178:M178"/>
    <mergeCell ref="A179:E179"/>
    <mergeCell ref="K179:M179"/>
    <mergeCell ref="K174:M174"/>
    <mergeCell ref="A175:E175"/>
    <mergeCell ref="I175:J175"/>
    <mergeCell ref="I174:J174"/>
    <mergeCell ref="K175:M175"/>
    <mergeCell ref="K181:M181"/>
    <mergeCell ref="A182:E182"/>
    <mergeCell ref="I182:J182"/>
    <mergeCell ref="K182:M182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K188:K190"/>
    <mergeCell ref="L188:L190"/>
    <mergeCell ref="M188:M190"/>
    <mergeCell ref="K183:M183"/>
    <mergeCell ref="A183:A186"/>
    <mergeCell ref="B183:D184"/>
    <mergeCell ref="E183:F184"/>
    <mergeCell ref="G183:J183"/>
    <mergeCell ref="G184:G186"/>
    <mergeCell ref="H184:I184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K201:K202"/>
    <mergeCell ref="L201:L202"/>
    <mergeCell ref="M201:M202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K191:K192"/>
    <mergeCell ref="L191:L192"/>
    <mergeCell ref="M191:M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K193:K195"/>
    <mergeCell ref="L193:L195"/>
    <mergeCell ref="M193:M195"/>
    <mergeCell ref="K199:K200"/>
    <mergeCell ref="L199:L200"/>
    <mergeCell ref="M199:M200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K197:K198"/>
    <mergeCell ref="L197:L198"/>
    <mergeCell ref="M197:M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A243:N243"/>
    <mergeCell ref="A244:N244"/>
    <mergeCell ref="A245:N245"/>
    <mergeCell ref="A219:A223"/>
    <mergeCell ref="B219:D221"/>
    <mergeCell ref="E219:F221"/>
    <mergeCell ref="G219:I220"/>
    <mergeCell ref="J219:L219"/>
    <mergeCell ref="J220:L220"/>
    <mergeCell ref="M219:N219"/>
    <mergeCell ref="M220:N220"/>
    <mergeCell ref="G221:G223"/>
    <mergeCell ref="H221:I221"/>
    <mergeCell ref="J221:J223"/>
    <mergeCell ref="M221:M223"/>
    <mergeCell ref="H222:H223"/>
    <mergeCell ref="I222:I223"/>
    <mergeCell ref="A204:N204"/>
    <mergeCell ref="A205:N205"/>
    <mergeCell ref="A206:N206"/>
    <mergeCell ref="A207:N207"/>
    <mergeCell ref="A246:A250"/>
    <mergeCell ref="B246:D248"/>
    <mergeCell ref="E246:F248"/>
    <mergeCell ref="G246:I246"/>
    <mergeCell ref="J246:L246"/>
    <mergeCell ref="G247:G250"/>
    <mergeCell ref="H247:I248"/>
    <mergeCell ref="J247:J248"/>
    <mergeCell ref="H249:H250"/>
    <mergeCell ref="I249:I250"/>
    <mergeCell ref="J249:J250"/>
    <mergeCell ref="K249:K250"/>
    <mergeCell ref="L249:L250"/>
    <mergeCell ref="A255:A258"/>
    <mergeCell ref="B255:D256"/>
    <mergeCell ref="E255:F256"/>
    <mergeCell ref="G255:J255"/>
    <mergeCell ref="K255:M255"/>
    <mergeCell ref="G256:G258"/>
    <mergeCell ref="H256:I256"/>
    <mergeCell ref="J256:J258"/>
    <mergeCell ref="H257:H258"/>
    <mergeCell ref="I257:I258"/>
    <mergeCell ref="A260:A262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A272:A277"/>
    <mergeCell ref="B272:D274"/>
    <mergeCell ref="E272:F274"/>
    <mergeCell ref="G272:I272"/>
    <mergeCell ref="J272:L272"/>
    <mergeCell ref="G273:G277"/>
    <mergeCell ref="H273:I274"/>
    <mergeCell ref="J273:J274"/>
    <mergeCell ref="H275:H277"/>
    <mergeCell ref="I275:I277"/>
    <mergeCell ref="J275:J277"/>
    <mergeCell ref="K275:K277"/>
    <mergeCell ref="L275:L277"/>
    <mergeCell ref="K283:M283"/>
    <mergeCell ref="G284:G287"/>
    <mergeCell ref="H284:I284"/>
    <mergeCell ref="J284:J287"/>
    <mergeCell ref="K284:K287"/>
    <mergeCell ref="H285:H287"/>
    <mergeCell ref="I285:I287"/>
    <mergeCell ref="K260:K262"/>
    <mergeCell ref="L260:L262"/>
    <mergeCell ref="M260:M262"/>
    <mergeCell ref="C289:C290"/>
    <mergeCell ref="D289:D290"/>
    <mergeCell ref="E289:E290"/>
    <mergeCell ref="F289:F290"/>
    <mergeCell ref="G289:G290"/>
    <mergeCell ref="H289:H290"/>
    <mergeCell ref="I289:I290"/>
    <mergeCell ref="A283:A287"/>
    <mergeCell ref="B283:D284"/>
    <mergeCell ref="E283:F284"/>
    <mergeCell ref="G283:J283"/>
    <mergeCell ref="K289:K290"/>
    <mergeCell ref="L289:L290"/>
    <mergeCell ref="M289:M290"/>
    <mergeCell ref="A299:A304"/>
    <mergeCell ref="B299:D301"/>
    <mergeCell ref="E299:F301"/>
    <mergeCell ref="G299:I299"/>
    <mergeCell ref="J299:L299"/>
    <mergeCell ref="G300:G304"/>
    <mergeCell ref="H300:I301"/>
    <mergeCell ref="J300:J301"/>
    <mergeCell ref="H302:H304"/>
    <mergeCell ref="I302:I304"/>
    <mergeCell ref="J302:J304"/>
    <mergeCell ref="K302:K304"/>
    <mergeCell ref="L302:L304"/>
    <mergeCell ref="A292:N292"/>
    <mergeCell ref="A293:N293"/>
    <mergeCell ref="A294:N294"/>
    <mergeCell ref="A295:N295"/>
    <mergeCell ref="A297:N297"/>
    <mergeCell ref="A298:N298"/>
    <mergeCell ref="A289:A290"/>
    <mergeCell ref="B289:B290"/>
    <mergeCell ref="G316:G318"/>
    <mergeCell ref="H316:H318"/>
    <mergeCell ref="I316:I318"/>
    <mergeCell ref="A310:A314"/>
    <mergeCell ref="B310:D311"/>
    <mergeCell ref="E310:F311"/>
    <mergeCell ref="G310:J310"/>
    <mergeCell ref="K310:M310"/>
    <mergeCell ref="G311:G314"/>
    <mergeCell ref="H311:I311"/>
    <mergeCell ref="J311:J314"/>
    <mergeCell ref="K311:K314"/>
    <mergeCell ref="H312:H314"/>
    <mergeCell ref="I312:I314"/>
    <mergeCell ref="B339:D340"/>
    <mergeCell ref="E339:F340"/>
    <mergeCell ref="G339:J339"/>
    <mergeCell ref="K339:M339"/>
    <mergeCell ref="G340:G343"/>
    <mergeCell ref="H340:I340"/>
    <mergeCell ref="J340:J343"/>
    <mergeCell ref="K340:K343"/>
    <mergeCell ref="H341:H343"/>
    <mergeCell ref="I341:I343"/>
    <mergeCell ref="K345:K346"/>
    <mergeCell ref="L345:L346"/>
    <mergeCell ref="M345:M346"/>
    <mergeCell ref="A357:A362"/>
    <mergeCell ref="B357:D359"/>
    <mergeCell ref="E357:F359"/>
    <mergeCell ref="G357:I357"/>
    <mergeCell ref="J357:L357"/>
    <mergeCell ref="G358:G362"/>
    <mergeCell ref="H358:I359"/>
    <mergeCell ref="J358:J359"/>
    <mergeCell ref="H360:H362"/>
    <mergeCell ref="I360:I362"/>
    <mergeCell ref="J360:J362"/>
    <mergeCell ref="K360:K362"/>
    <mergeCell ref="L360:L362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89:I390"/>
    <mergeCell ref="J389:J390"/>
    <mergeCell ref="A382:A387"/>
    <mergeCell ref="B382:D384"/>
    <mergeCell ref="E382:F384"/>
    <mergeCell ref="G382:I382"/>
    <mergeCell ref="J382:L382"/>
    <mergeCell ref="G383:G387"/>
    <mergeCell ref="H383:I384"/>
    <mergeCell ref="J383:J387"/>
    <mergeCell ref="H385:H387"/>
    <mergeCell ref="I385:I387"/>
    <mergeCell ref="K385:K387"/>
    <mergeCell ref="L385:L387"/>
    <mergeCell ref="I400:I401"/>
    <mergeCell ref="K389:K390"/>
    <mergeCell ref="L389:L390"/>
    <mergeCell ref="A393:A399"/>
    <mergeCell ref="B393:D396"/>
    <mergeCell ref="E393:F396"/>
    <mergeCell ref="G393:J394"/>
    <mergeCell ref="K393:M393"/>
    <mergeCell ref="K394:M394"/>
    <mergeCell ref="G395:G399"/>
    <mergeCell ref="H395:I396"/>
    <mergeCell ref="J395:J396"/>
    <mergeCell ref="K395:K399"/>
    <mergeCell ref="H397:H399"/>
    <mergeCell ref="I397:I399"/>
    <mergeCell ref="J397:J399"/>
    <mergeCell ref="L397:L399"/>
    <mergeCell ref="M397:M399"/>
    <mergeCell ref="A389:A390"/>
    <mergeCell ref="C389:C390"/>
    <mergeCell ref="D389:D390"/>
    <mergeCell ref="E389:E390"/>
    <mergeCell ref="F389:F390"/>
    <mergeCell ref="G389:G390"/>
    <mergeCell ref="J400:J401"/>
    <mergeCell ref="K400:K401"/>
    <mergeCell ref="L400:L401"/>
    <mergeCell ref="M400:M401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K402:K403"/>
    <mergeCell ref="L402:L403"/>
    <mergeCell ref="M402:M403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A208:N208"/>
    <mergeCell ref="A209:N209"/>
    <mergeCell ref="A217:N217"/>
    <mergeCell ref="A218:N218"/>
    <mergeCell ref="A226:N226"/>
    <mergeCell ref="A210:A214"/>
    <mergeCell ref="B210:D212"/>
    <mergeCell ref="E210:F212"/>
    <mergeCell ref="G210:I210"/>
    <mergeCell ref="J210:L210"/>
    <mergeCell ref="G211:G214"/>
    <mergeCell ref="H211:I212"/>
    <mergeCell ref="J211:J212"/>
    <mergeCell ref="H213:H214"/>
    <mergeCell ref="I213:I214"/>
    <mergeCell ref="J213:J214"/>
    <mergeCell ref="K213:K214"/>
    <mergeCell ref="L213:L214"/>
    <mergeCell ref="A227:N227"/>
    <mergeCell ref="A232:N232"/>
    <mergeCell ref="A233:N233"/>
    <mergeCell ref="A234:N234"/>
    <mergeCell ref="A235:N235"/>
    <mergeCell ref="A239:N239"/>
    <mergeCell ref="A240:N240"/>
    <mergeCell ref="A241:N241"/>
    <mergeCell ref="A242:N242"/>
    <mergeCell ref="A228:E228"/>
    <mergeCell ref="A308:N308"/>
    <mergeCell ref="A309:N309"/>
    <mergeCell ref="A320:N320"/>
    <mergeCell ref="A322:N322"/>
    <mergeCell ref="A323:N323"/>
    <mergeCell ref="A324:N324"/>
    <mergeCell ref="A253:N253"/>
    <mergeCell ref="A254:N254"/>
    <mergeCell ref="A263:N263"/>
    <mergeCell ref="A266:N266"/>
    <mergeCell ref="A267:N267"/>
    <mergeCell ref="A270:N270"/>
    <mergeCell ref="A271:N271"/>
    <mergeCell ref="A281:N281"/>
    <mergeCell ref="A282:N282"/>
    <mergeCell ref="K316:K318"/>
    <mergeCell ref="L316:L318"/>
    <mergeCell ref="M316:M318"/>
    <mergeCell ref="A316:A318"/>
    <mergeCell ref="B316:B318"/>
    <mergeCell ref="C316:C318"/>
    <mergeCell ref="D316:D318"/>
    <mergeCell ref="E316:E318"/>
    <mergeCell ref="F316:F318"/>
  </mergeCells>
  <phoneticPr fontId="33" type="noConversion"/>
  <hyperlinks>
    <hyperlink ref="H184" r:id="rId1" display="consultantplus://offline/ref=59B382998E873AFDC48FCBAA799F479A6327E7FD0D88ECFBAD11460FEAvEo6N"/>
    <hyperlink ref="A203" location="Par802" display="Par802"/>
    <hyperlink ref="A209" location="Par803" display="Par803"/>
    <hyperlink ref="H211" r:id="rId2" display="consultantplus://offline/ref=59B382998E873AFDC48FCBAA799F479A6327E7FD0D88ECFBAD11460FEAvEo6N"/>
    <hyperlink ref="H221" r:id="rId3" display="consultantplus://offline/ref=59B382998E873AFDC48FCBAA799F479A6327E7FD0D88ECFBAD11460FEAvEo6N"/>
    <hyperlink ref="A239" location="Par804" display="Par804"/>
    <hyperlink ref="A245" location="Par805" display="Par805"/>
    <hyperlink ref="H247" r:id="rId4" display="consultantplus://offline/ref=59B382998E873AFDC48FCBAA799F479A6327E7FD0D88ECFBAD11460FEAvEo6N"/>
    <hyperlink ref="H256" r:id="rId5" display="consultantplus://offline/ref=59B382998E873AFDC48FCBAA799F479A6327E7FD0D88ECFBAD11460FEAvEo6N"/>
    <hyperlink ref="A271" location="Par805" display="Par805"/>
    <hyperlink ref="H273" r:id="rId6" display="consultantplus://offline/ref=59B382998E873AFDC48FCBAA799F479A6327E7FD0D88ECFBAD11460FEAvEo6N"/>
    <hyperlink ref="H284" r:id="rId7" display="consultantplus://offline/ref=59B382998E873AFDC48FCBAA799F479A6327E7FD0D88ECFBAD11460FEAvEo6N"/>
    <hyperlink ref="A298" location="Par805" display="Par805"/>
    <hyperlink ref="H300" r:id="rId8" display="consultantplus://offline/ref=59B382998E873AFDC48FCBAA799F479A6327E7FD0D88ECFBAD11460FEAvEo6N"/>
    <hyperlink ref="H311" r:id="rId9" display="consultantplus://offline/ref=59B382998E873AFDC48FCBAA799F479A6327E7FD0D88ECFBAD11460FEAvEo6N"/>
    <hyperlink ref="A327" location="Par805" display="Par805"/>
    <hyperlink ref="H329" r:id="rId10" display="consultantplus://offline/ref=59B382998E873AFDC48FCBAA799F479A6327E7FD0D88ECFBAD11460FEAvEo6N"/>
    <hyperlink ref="H340" r:id="rId11" display="consultantplus://offline/ref=59B382998E873AFDC48FCBAA799F479A6327E7FD0D88ECFBAD11460FEAvEo6N"/>
    <hyperlink ref="A356" location="Par805" display="Par805"/>
    <hyperlink ref="H358" r:id="rId12" display="consultantplus://offline/ref=59B382998E873AFDC48FCBAA799F479A6327E7FD0D88ECFBAD11460FEAvEo6N"/>
    <hyperlink ref="H369" r:id="rId13" display="consultantplus://offline/ref=59B382998E873AFDC48FCBAA799F479A6327E7FD0D88ECFBAD11460FEAvEo6N"/>
    <hyperlink ref="A381" location="Par803" display="Par803"/>
    <hyperlink ref="H383" r:id="rId14" display="consultantplus://offline/ref=59B382998E873AFDC48FCBAA799F479A6327E7FD0D88ECFBAD11460FEAvEo6N"/>
    <hyperlink ref="H395" r:id="rId15" display="consultantplus://offline/ref=59B382998E873AFDC48FCBAA799F479A6327E7FD0D88ECFBAD11460FEAvEo6N"/>
  </hyperlinks>
  <pageMargins left="0.39370078740157483" right="0" top="0.19685039370078741" bottom="0.19685039370078741" header="0.31496062992125984" footer="0.31496062992125984"/>
  <pageSetup paperSize="9" scale="51" fitToHeight="3" orientation="portrait" horizontalDpi="180" verticalDpi="180" r:id="rId16"/>
  <rowBreaks count="7" manualBreakCount="7">
    <brk id="15" max="13" man="1"/>
    <brk id="33" max="13" man="1"/>
    <brk id="50" max="14" man="1"/>
    <brk id="74" max="13" man="1"/>
    <brk id="115" max="13" man="1"/>
    <brk id="150" max="13" man="1"/>
    <brk id="170" max="13" man="1"/>
  </rowBreaks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6"/>
  <sheetViews>
    <sheetView view="pageBreakPreview" zoomScale="80" zoomScaleNormal="80" zoomScaleSheetLayoutView="80" workbookViewId="0">
      <selection activeCell="D415" sqref="D415:D416"/>
    </sheetView>
  </sheetViews>
  <sheetFormatPr defaultRowHeight="15"/>
  <cols>
    <col min="1" max="1" width="18.85546875" customWidth="1"/>
    <col min="2" max="2" width="13.7109375" customWidth="1"/>
    <col min="3" max="5" width="13.28515625" customWidth="1"/>
    <col min="6" max="6" width="16" customWidth="1"/>
    <col min="7" max="7" width="16.42578125" customWidth="1"/>
    <col min="8" max="9" width="16.85546875" customWidth="1"/>
    <col min="10" max="10" width="18.140625" customWidth="1"/>
    <col min="11" max="11" width="15" customWidth="1"/>
    <col min="12" max="12" width="15.140625" customWidth="1"/>
    <col min="13" max="13" width="12" customWidth="1"/>
    <col min="14" max="14" width="10.28515625" customWidth="1"/>
    <col min="15" max="15" width="9.140625" customWidth="1"/>
  </cols>
  <sheetData>
    <row r="1" spans="1:13" ht="20.25">
      <c r="A1" s="844" t="s">
        <v>33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121.5" hidden="1" customHeight="1">
      <c r="A3" s="817" t="s">
        <v>26</v>
      </c>
      <c r="B3" s="818"/>
      <c r="C3" s="818"/>
      <c r="D3" s="818"/>
      <c r="E3" s="818"/>
      <c r="F3" s="818"/>
      <c r="G3" s="819"/>
      <c r="H3" s="53" t="s">
        <v>128</v>
      </c>
      <c r="I3" s="53" t="s">
        <v>119</v>
      </c>
      <c r="J3" s="53" t="s">
        <v>24</v>
      </c>
      <c r="K3" s="845" t="s">
        <v>20</v>
      </c>
      <c r="L3" s="846"/>
      <c r="M3" s="847"/>
    </row>
    <row r="4" spans="1:13" ht="45" hidden="1" customHeight="1">
      <c r="A4" s="825" t="s">
        <v>22</v>
      </c>
      <c r="B4" s="826"/>
      <c r="C4" s="826"/>
      <c r="D4" s="826"/>
      <c r="E4" s="826"/>
      <c r="F4" s="826"/>
      <c r="G4" s="827"/>
      <c r="H4" s="383" t="s">
        <v>21</v>
      </c>
      <c r="I4" s="383" t="s">
        <v>21</v>
      </c>
      <c r="J4" s="146" t="s">
        <v>196</v>
      </c>
      <c r="K4" s="769" t="s">
        <v>21</v>
      </c>
      <c r="L4" s="823"/>
      <c r="M4" s="824"/>
    </row>
    <row r="5" spans="1:13" ht="51" hidden="1" customHeight="1" thickBot="1">
      <c r="A5" s="828" t="s">
        <v>18</v>
      </c>
      <c r="B5" s="829"/>
      <c r="C5" s="829"/>
      <c r="D5" s="829"/>
      <c r="E5" s="829"/>
      <c r="F5" s="829"/>
      <c r="G5" s="830"/>
      <c r="H5" s="147">
        <v>0</v>
      </c>
      <c r="I5" s="147">
        <v>0</v>
      </c>
      <c r="J5" s="148" t="s">
        <v>21</v>
      </c>
      <c r="K5" s="756" t="s">
        <v>21</v>
      </c>
      <c r="L5" s="848"/>
      <c r="M5" s="849"/>
    </row>
    <row r="6" spans="1:13" ht="105.75" hidden="1" customHeight="1">
      <c r="A6" s="878" t="s">
        <v>75</v>
      </c>
      <c r="B6" s="879"/>
      <c r="C6" s="879"/>
      <c r="D6" s="879"/>
      <c r="E6" s="879"/>
      <c r="F6" s="879"/>
      <c r="G6" s="880"/>
      <c r="H6" s="149" t="s">
        <v>21</v>
      </c>
      <c r="I6" s="149" t="s">
        <v>21</v>
      </c>
      <c r="J6" s="149" t="s">
        <v>21</v>
      </c>
      <c r="K6" s="850" t="s">
        <v>198</v>
      </c>
      <c r="L6" s="851"/>
      <c r="M6" s="852"/>
    </row>
    <row r="7" spans="1:13" ht="33.75" hidden="1" customHeight="1">
      <c r="A7" s="884" t="s">
        <v>125</v>
      </c>
      <c r="B7" s="885"/>
      <c r="C7" s="885"/>
      <c r="D7" s="885"/>
      <c r="E7" s="885"/>
      <c r="F7" s="885"/>
      <c r="G7" s="886"/>
      <c r="H7" s="150">
        <v>0</v>
      </c>
      <c r="I7" s="151">
        <v>0</v>
      </c>
      <c r="J7" s="150">
        <v>0</v>
      </c>
      <c r="K7" s="769" t="s">
        <v>21</v>
      </c>
      <c r="L7" s="823"/>
      <c r="M7" s="824"/>
    </row>
    <row r="8" spans="1:13" ht="36" hidden="1" customHeight="1">
      <c r="A8" s="820" t="s">
        <v>150</v>
      </c>
      <c r="B8" s="821"/>
      <c r="C8" s="821"/>
      <c r="D8" s="821"/>
      <c r="E8" s="821"/>
      <c r="F8" s="821"/>
      <c r="G8" s="822"/>
      <c r="H8" s="150">
        <v>940.7</v>
      </c>
      <c r="I8" s="150">
        <v>940.7</v>
      </c>
      <c r="J8" s="150">
        <v>0</v>
      </c>
      <c r="K8" s="769" t="s">
        <v>21</v>
      </c>
      <c r="L8" s="823"/>
      <c r="M8" s="824"/>
    </row>
    <row r="9" spans="1:13" ht="36" hidden="1" customHeight="1">
      <c r="A9" s="884" t="s">
        <v>124</v>
      </c>
      <c r="B9" s="885"/>
      <c r="C9" s="885"/>
      <c r="D9" s="885"/>
      <c r="E9" s="885"/>
      <c r="F9" s="885"/>
      <c r="G9" s="886"/>
      <c r="H9" s="150">
        <f>SUM(H11:H15)</f>
        <v>27355.8</v>
      </c>
      <c r="I9" s="154">
        <f>SUM(I11:I15)</f>
        <v>27355.77</v>
      </c>
      <c r="J9" s="150">
        <f>I9/H9*100-100</f>
        <v>-1.0966595749550834E-4</v>
      </c>
      <c r="K9" s="769" t="s">
        <v>21</v>
      </c>
      <c r="L9" s="823"/>
      <c r="M9" s="824"/>
    </row>
    <row r="10" spans="1:13" ht="18.75" hidden="1" customHeight="1">
      <c r="A10" s="881" t="s">
        <v>27</v>
      </c>
      <c r="B10" s="882"/>
      <c r="C10" s="882"/>
      <c r="D10" s="882"/>
      <c r="E10" s="882"/>
      <c r="F10" s="882"/>
      <c r="G10" s="883"/>
      <c r="H10" s="152"/>
      <c r="I10" s="152"/>
      <c r="J10" s="155"/>
      <c r="K10" s="853"/>
      <c r="L10" s="854"/>
      <c r="M10" s="855"/>
    </row>
    <row r="11" spans="1:13" ht="16.5" hidden="1" customHeight="1">
      <c r="A11" s="856" t="s">
        <v>137</v>
      </c>
      <c r="B11" s="857"/>
      <c r="C11" s="857"/>
      <c r="D11" s="857"/>
      <c r="E11" s="857"/>
      <c r="F11" s="857"/>
      <c r="G11" s="858"/>
      <c r="H11" s="153">
        <v>0</v>
      </c>
      <c r="I11" s="153">
        <v>0</v>
      </c>
      <c r="J11" s="153">
        <f>I11-H11</f>
        <v>0</v>
      </c>
      <c r="K11" s="853"/>
      <c r="L11" s="854"/>
      <c r="M11" s="855"/>
    </row>
    <row r="12" spans="1:13" ht="20.25" hidden="1" customHeight="1">
      <c r="A12" s="859" t="s">
        <v>120</v>
      </c>
      <c r="B12" s="860"/>
      <c r="C12" s="860"/>
      <c r="D12" s="860"/>
      <c r="E12" s="860"/>
      <c r="F12" s="860"/>
      <c r="G12" s="861"/>
      <c r="H12" s="153">
        <v>25319.8</v>
      </c>
      <c r="I12" s="153">
        <v>25319.75</v>
      </c>
      <c r="J12" s="153">
        <f t="shared" ref="J12:J15" si="0">I12-H12</f>
        <v>-4.9999999999272404E-2</v>
      </c>
      <c r="K12" s="904" t="s">
        <v>185</v>
      </c>
      <c r="L12" s="905"/>
      <c r="M12" s="906"/>
    </row>
    <row r="13" spans="1:13" ht="29.25" hidden="1" customHeight="1">
      <c r="A13" s="859" t="s">
        <v>123</v>
      </c>
      <c r="B13" s="860"/>
      <c r="C13" s="860"/>
      <c r="D13" s="860"/>
      <c r="E13" s="860"/>
      <c r="F13" s="860"/>
      <c r="G13" s="861"/>
      <c r="H13" s="153">
        <v>265.8</v>
      </c>
      <c r="I13" s="153">
        <v>265.83</v>
      </c>
      <c r="J13" s="153">
        <f t="shared" si="0"/>
        <v>2.9999999999972715E-2</v>
      </c>
      <c r="K13" s="862" t="s">
        <v>172</v>
      </c>
      <c r="L13" s="863"/>
      <c r="M13" s="864"/>
    </row>
    <row r="14" spans="1:13" ht="29.25" hidden="1" customHeight="1">
      <c r="A14" s="859" t="s">
        <v>138</v>
      </c>
      <c r="B14" s="860"/>
      <c r="C14" s="860"/>
      <c r="D14" s="860"/>
      <c r="E14" s="860"/>
      <c r="F14" s="860"/>
      <c r="G14" s="861"/>
      <c r="H14" s="153">
        <v>0</v>
      </c>
      <c r="I14" s="153">
        <v>0</v>
      </c>
      <c r="J14" s="153">
        <f t="shared" si="0"/>
        <v>0</v>
      </c>
      <c r="K14" s="862"/>
      <c r="L14" s="863"/>
      <c r="M14" s="864"/>
    </row>
    <row r="15" spans="1:13" ht="28.5" hidden="1" customHeight="1">
      <c r="A15" s="856" t="s">
        <v>77</v>
      </c>
      <c r="B15" s="857"/>
      <c r="C15" s="857"/>
      <c r="D15" s="857"/>
      <c r="E15" s="857"/>
      <c r="F15" s="857"/>
      <c r="G15" s="858"/>
      <c r="H15" s="153">
        <v>1770.2</v>
      </c>
      <c r="I15" s="153">
        <v>1770.19</v>
      </c>
      <c r="J15" s="153">
        <f t="shared" si="0"/>
        <v>-9.9999999999909051E-3</v>
      </c>
      <c r="K15" s="862" t="s">
        <v>197</v>
      </c>
      <c r="L15" s="863"/>
      <c r="M15" s="864"/>
    </row>
    <row r="16" spans="1:13" ht="30" hidden="1" customHeight="1">
      <c r="A16" s="820" t="s">
        <v>121</v>
      </c>
      <c r="B16" s="821"/>
      <c r="C16" s="821"/>
      <c r="D16" s="821"/>
      <c r="E16" s="821"/>
      <c r="F16" s="821"/>
      <c r="G16" s="822"/>
      <c r="H16" s="150">
        <v>0</v>
      </c>
      <c r="I16" s="154">
        <v>0</v>
      </c>
      <c r="J16" s="150">
        <v>0</v>
      </c>
      <c r="K16" s="769"/>
      <c r="L16" s="823"/>
      <c r="M16" s="824"/>
    </row>
    <row r="17" spans="1:13" ht="32.25" hidden="1" customHeight="1">
      <c r="A17" s="820" t="s">
        <v>126</v>
      </c>
      <c r="B17" s="821"/>
      <c r="C17" s="821"/>
      <c r="D17" s="821"/>
      <c r="E17" s="821"/>
      <c r="F17" s="821"/>
      <c r="G17" s="822"/>
      <c r="H17" s="150">
        <f>SUM(H19:H24)</f>
        <v>22157.5</v>
      </c>
      <c r="I17" s="150">
        <f>SUM(I19:I24)</f>
        <v>22157.439999999999</v>
      </c>
      <c r="J17" s="150">
        <f>I17/H17*100-100</f>
        <v>-2.7078867201169032E-4</v>
      </c>
      <c r="K17" s="769"/>
      <c r="L17" s="823"/>
      <c r="M17" s="824"/>
    </row>
    <row r="18" spans="1:13" ht="18.75" hidden="1" customHeight="1">
      <c r="A18" s="856" t="s">
        <v>27</v>
      </c>
      <c r="B18" s="857"/>
      <c r="C18" s="857"/>
      <c r="D18" s="857"/>
      <c r="E18" s="857"/>
      <c r="F18" s="857"/>
      <c r="G18" s="858"/>
      <c r="H18" s="157"/>
      <c r="I18" s="153"/>
      <c r="J18" s="153"/>
      <c r="K18" s="853"/>
      <c r="L18" s="854"/>
      <c r="M18" s="855"/>
    </row>
    <row r="19" spans="1:13" ht="20.25" hidden="1" customHeight="1">
      <c r="A19" s="859" t="s">
        <v>120</v>
      </c>
      <c r="B19" s="860"/>
      <c r="C19" s="860"/>
      <c r="D19" s="860"/>
      <c r="E19" s="860"/>
      <c r="F19" s="860"/>
      <c r="G19" s="861"/>
      <c r="H19" s="153">
        <v>0</v>
      </c>
      <c r="I19" s="153">
        <v>0</v>
      </c>
      <c r="J19" s="153">
        <f t="shared" ref="J19:J25" si="1">I19-H19</f>
        <v>0</v>
      </c>
      <c r="K19" s="853"/>
      <c r="L19" s="854"/>
      <c r="M19" s="855"/>
    </row>
    <row r="20" spans="1:13" ht="30.75" hidden="1" customHeight="1">
      <c r="A20" s="856" t="s">
        <v>122</v>
      </c>
      <c r="B20" s="857"/>
      <c r="C20" s="857"/>
      <c r="D20" s="857"/>
      <c r="E20" s="857"/>
      <c r="F20" s="857"/>
      <c r="G20" s="858"/>
      <c r="H20" s="153">
        <v>1526</v>
      </c>
      <c r="I20" s="153">
        <v>1525.98</v>
      </c>
      <c r="J20" s="153">
        <f t="shared" si="1"/>
        <v>-1.999999999998181E-2</v>
      </c>
      <c r="K20" s="853" t="s">
        <v>39</v>
      </c>
      <c r="L20" s="854"/>
      <c r="M20" s="855"/>
    </row>
    <row r="21" spans="1:13" ht="18" hidden="1" customHeight="1">
      <c r="A21" s="856" t="s">
        <v>123</v>
      </c>
      <c r="B21" s="857"/>
      <c r="C21" s="857"/>
      <c r="D21" s="857"/>
      <c r="E21" s="857"/>
      <c r="F21" s="857"/>
      <c r="G21" s="858"/>
      <c r="H21" s="153">
        <v>359.5</v>
      </c>
      <c r="I21" s="153">
        <v>359.46</v>
      </c>
      <c r="J21" s="153">
        <f t="shared" si="1"/>
        <v>-4.0000000000020464E-2</v>
      </c>
      <c r="K21" s="853" t="s">
        <v>172</v>
      </c>
      <c r="L21" s="854"/>
      <c r="M21" s="855"/>
    </row>
    <row r="22" spans="1:13" ht="18" hidden="1" customHeight="1">
      <c r="A22" s="856" t="s">
        <v>181</v>
      </c>
      <c r="B22" s="857"/>
      <c r="C22" s="857"/>
      <c r="D22" s="857"/>
      <c r="E22" s="857"/>
      <c r="F22" s="857"/>
      <c r="G22" s="858"/>
      <c r="H22" s="153">
        <v>784</v>
      </c>
      <c r="I22" s="153">
        <v>784</v>
      </c>
      <c r="J22" s="153">
        <f t="shared" si="1"/>
        <v>0</v>
      </c>
      <c r="K22" s="853" t="s">
        <v>186</v>
      </c>
      <c r="L22" s="854"/>
      <c r="M22" s="855"/>
    </row>
    <row r="23" spans="1:13" ht="18" hidden="1" customHeight="1">
      <c r="A23" s="856" t="s">
        <v>139</v>
      </c>
      <c r="B23" s="857"/>
      <c r="C23" s="857"/>
      <c r="D23" s="857"/>
      <c r="E23" s="857"/>
      <c r="F23" s="857"/>
      <c r="G23" s="858"/>
      <c r="H23" s="153">
        <v>13727</v>
      </c>
      <c r="I23" s="153">
        <v>13727</v>
      </c>
      <c r="J23" s="153">
        <f t="shared" si="1"/>
        <v>0</v>
      </c>
      <c r="K23" s="853" t="s">
        <v>187</v>
      </c>
      <c r="L23" s="854"/>
      <c r="M23" s="855"/>
    </row>
    <row r="24" spans="1:13" ht="28.5" hidden="1" customHeight="1">
      <c r="A24" s="856" t="s">
        <v>77</v>
      </c>
      <c r="B24" s="857"/>
      <c r="C24" s="857"/>
      <c r="D24" s="857"/>
      <c r="E24" s="857"/>
      <c r="F24" s="857"/>
      <c r="G24" s="858"/>
      <c r="H24" s="156">
        <v>5761</v>
      </c>
      <c r="I24" s="156">
        <v>5761</v>
      </c>
      <c r="J24" s="153">
        <f t="shared" si="1"/>
        <v>0</v>
      </c>
      <c r="K24" s="853" t="s">
        <v>184</v>
      </c>
      <c r="L24" s="854"/>
      <c r="M24" s="855"/>
    </row>
    <row r="25" spans="1:13" ht="48.75" hidden="1" customHeight="1">
      <c r="A25" s="884" t="s">
        <v>127</v>
      </c>
      <c r="B25" s="885"/>
      <c r="C25" s="885"/>
      <c r="D25" s="885"/>
      <c r="E25" s="885"/>
      <c r="F25" s="885"/>
      <c r="G25" s="886"/>
      <c r="H25" s="150">
        <f>H27</f>
        <v>0</v>
      </c>
      <c r="I25" s="150">
        <f>I27</f>
        <v>0</v>
      </c>
      <c r="J25" s="151">
        <f t="shared" si="1"/>
        <v>0</v>
      </c>
      <c r="K25" s="769"/>
      <c r="L25" s="823"/>
      <c r="M25" s="824"/>
    </row>
    <row r="26" spans="1:13" ht="18.75" hidden="1" customHeight="1">
      <c r="A26" s="856" t="s">
        <v>27</v>
      </c>
      <c r="B26" s="857"/>
      <c r="C26" s="857"/>
      <c r="D26" s="857"/>
      <c r="E26" s="857"/>
      <c r="F26" s="857"/>
      <c r="G26" s="858"/>
      <c r="H26" s="157"/>
      <c r="I26" s="153"/>
      <c r="J26" s="153"/>
      <c r="K26" s="853"/>
      <c r="L26" s="854"/>
      <c r="M26" s="855"/>
    </row>
    <row r="27" spans="1:13" ht="20.25" hidden="1" customHeight="1">
      <c r="A27" s="856" t="s">
        <v>77</v>
      </c>
      <c r="B27" s="857"/>
      <c r="C27" s="857"/>
      <c r="D27" s="857"/>
      <c r="E27" s="857"/>
      <c r="F27" s="857"/>
      <c r="G27" s="858"/>
      <c r="H27" s="153">
        <v>0</v>
      </c>
      <c r="I27" s="153">
        <v>0</v>
      </c>
      <c r="J27" s="153">
        <f t="shared" ref="J27" si="2">I27-H27</f>
        <v>0</v>
      </c>
      <c r="K27" s="853"/>
      <c r="L27" s="854"/>
      <c r="M27" s="855"/>
    </row>
    <row r="28" spans="1:13" ht="42" hidden="1" customHeight="1">
      <c r="A28" s="899" t="s">
        <v>76</v>
      </c>
      <c r="B28" s="900"/>
      <c r="C28" s="900"/>
      <c r="D28" s="900"/>
      <c r="E28" s="900"/>
      <c r="F28" s="900"/>
      <c r="G28" s="901"/>
      <c r="H28" s="158">
        <v>100705</v>
      </c>
      <c r="I28" s="158">
        <v>100943</v>
      </c>
      <c r="J28" s="159">
        <f>I28-H28</f>
        <v>238</v>
      </c>
      <c r="K28" s="918" t="s">
        <v>21</v>
      </c>
      <c r="L28" s="919"/>
      <c r="M28" s="920"/>
    </row>
    <row r="29" spans="1:13" ht="37.5" hidden="1" customHeight="1">
      <c r="A29" s="890" t="s">
        <v>129</v>
      </c>
      <c r="B29" s="891"/>
      <c r="C29" s="891"/>
      <c r="D29" s="891"/>
      <c r="E29" s="891"/>
      <c r="F29" s="891"/>
      <c r="G29" s="892"/>
      <c r="H29" s="383" t="s">
        <v>21</v>
      </c>
      <c r="I29" s="386" t="s">
        <v>21</v>
      </c>
      <c r="J29" s="161">
        <v>0</v>
      </c>
      <c r="K29" s="769" t="s">
        <v>21</v>
      </c>
      <c r="L29" s="823"/>
      <c r="M29" s="824"/>
    </row>
    <row r="30" spans="1:13" ht="36" hidden="1" customHeight="1">
      <c r="A30" s="893" t="s">
        <v>85</v>
      </c>
      <c r="B30" s="894"/>
      <c r="C30" s="894"/>
      <c r="D30" s="894"/>
      <c r="E30" s="894"/>
      <c r="F30" s="894"/>
      <c r="G30" s="895"/>
      <c r="H30" s="299" t="s">
        <v>195</v>
      </c>
      <c r="I30" s="299" t="s">
        <v>195</v>
      </c>
      <c r="J30" s="299">
        <v>0</v>
      </c>
      <c r="K30" s="769" t="s">
        <v>21</v>
      </c>
      <c r="L30" s="823"/>
      <c r="M30" s="824"/>
    </row>
    <row r="31" spans="1:13" ht="42.75" hidden="1" customHeight="1" thickBot="1">
      <c r="A31" s="896" t="s">
        <v>25</v>
      </c>
      <c r="B31" s="897"/>
      <c r="C31" s="897"/>
      <c r="D31" s="897"/>
      <c r="E31" s="897"/>
      <c r="F31" s="897"/>
      <c r="G31" s="898"/>
      <c r="H31" s="380">
        <v>0</v>
      </c>
      <c r="I31" s="380">
        <v>0</v>
      </c>
      <c r="J31" s="380" t="s">
        <v>21</v>
      </c>
      <c r="K31" s="756"/>
      <c r="L31" s="848"/>
      <c r="M31" s="849"/>
    </row>
    <row r="32" spans="1:13" ht="18" hidden="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ht="40.5" hidden="1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2" s="16" customFormat="1" ht="29.25" hidden="1" customHeight="1" thickBot="1">
      <c r="A34" s="26"/>
      <c r="B34" s="887" t="s">
        <v>32</v>
      </c>
      <c r="C34" s="888"/>
      <c r="D34" s="888"/>
      <c r="E34" s="888"/>
      <c r="F34" s="888"/>
      <c r="G34" s="888"/>
      <c r="H34" s="888"/>
      <c r="I34" s="888"/>
      <c r="J34" s="888"/>
      <c r="K34" s="889"/>
      <c r="L34"/>
    </row>
    <row r="35" spans="1:12" s="16" customFormat="1" ht="15.75" hidden="1" customHeight="1">
      <c r="A35" s="27"/>
      <c r="B35" s="926" t="s">
        <v>19</v>
      </c>
      <c r="C35" s="927"/>
      <c r="D35" s="927"/>
      <c r="E35" s="927"/>
      <c r="F35" s="928"/>
      <c r="G35" s="873" t="s">
        <v>101</v>
      </c>
      <c r="H35" s="873" t="s">
        <v>102</v>
      </c>
      <c r="I35" s="932" t="s">
        <v>103</v>
      </c>
      <c r="J35" s="921" t="s">
        <v>96</v>
      </c>
      <c r="K35" s="922"/>
      <c r="L35"/>
    </row>
    <row r="36" spans="1:12" s="16" customFormat="1" ht="140.25" hidden="1" customHeight="1" thickBot="1">
      <c r="A36" s="27"/>
      <c r="B36" s="929"/>
      <c r="C36" s="930"/>
      <c r="D36" s="930"/>
      <c r="E36" s="930"/>
      <c r="F36" s="931"/>
      <c r="G36" s="874"/>
      <c r="H36" s="874"/>
      <c r="I36" s="933"/>
      <c r="J36" s="38" t="s">
        <v>97</v>
      </c>
      <c r="K36" s="28" t="s">
        <v>100</v>
      </c>
      <c r="L36"/>
    </row>
    <row r="37" spans="1:12" s="16" customFormat="1" ht="37.5" hidden="1" customHeight="1" thickBot="1">
      <c r="A37" s="26"/>
      <c r="B37" s="865" t="s">
        <v>98</v>
      </c>
      <c r="C37" s="866"/>
      <c r="D37" s="866"/>
      <c r="E37" s="866"/>
      <c r="F37" s="867"/>
      <c r="G37" s="261">
        <v>0.04</v>
      </c>
      <c r="H37" s="261">
        <v>34514.53</v>
      </c>
      <c r="I37" s="261">
        <v>34514.53</v>
      </c>
      <c r="J37" s="262">
        <f t="shared" ref="J37:J45" si="3">I37/G37*100-100</f>
        <v>86286225</v>
      </c>
      <c r="K37" s="263">
        <f t="shared" ref="K37:K45" si="4">I37/H37*100-100</f>
        <v>0</v>
      </c>
      <c r="L37"/>
    </row>
    <row r="38" spans="1:12" s="16" customFormat="1" ht="35.25" hidden="1" customHeight="1" thickBot="1">
      <c r="A38" s="26"/>
      <c r="B38" s="865" t="s">
        <v>28</v>
      </c>
      <c r="C38" s="866"/>
      <c r="D38" s="866"/>
      <c r="E38" s="866"/>
      <c r="F38" s="867"/>
      <c r="G38" s="189">
        <f>G40+G45+G46+G47+G48</f>
        <v>3636943</v>
      </c>
      <c r="H38" s="189">
        <f>H40+H45+H46+H47+H48</f>
        <v>3636943</v>
      </c>
      <c r="I38" s="190">
        <f>I40+I45+I46+I47+I48</f>
        <v>3636943</v>
      </c>
      <c r="J38" s="264">
        <f t="shared" si="3"/>
        <v>0</v>
      </c>
      <c r="K38" s="265">
        <f t="shared" si="4"/>
        <v>0</v>
      </c>
      <c r="L38"/>
    </row>
    <row r="39" spans="1:12" s="16" customFormat="1" ht="15" hidden="1" customHeight="1">
      <c r="A39" s="26"/>
      <c r="B39" s="915" t="s">
        <v>29</v>
      </c>
      <c r="C39" s="916"/>
      <c r="D39" s="916"/>
      <c r="E39" s="916"/>
      <c r="F39" s="917"/>
      <c r="G39" s="266"/>
      <c r="H39" s="266"/>
      <c r="I39" s="267"/>
      <c r="J39" s="268"/>
      <c r="K39" s="269"/>
      <c r="L39"/>
    </row>
    <row r="40" spans="1:12" s="16" customFormat="1" ht="37.5" hidden="1" customHeight="1">
      <c r="A40" s="26"/>
      <c r="B40" s="909" t="s">
        <v>30</v>
      </c>
      <c r="C40" s="910"/>
      <c r="D40" s="910"/>
      <c r="E40" s="910"/>
      <c r="F40" s="911"/>
      <c r="G40" s="270">
        <f>SUM(G42:G44)</f>
        <v>3300000</v>
      </c>
      <c r="H40" s="270">
        <f>SUM(H42:H44)</f>
        <v>3300000</v>
      </c>
      <c r="I40" s="271">
        <f>SUM(I42:I44)</f>
        <v>3300000</v>
      </c>
      <c r="J40" s="272">
        <f t="shared" si="3"/>
        <v>0</v>
      </c>
      <c r="K40" s="273">
        <f t="shared" si="4"/>
        <v>0</v>
      </c>
      <c r="L40"/>
    </row>
    <row r="41" spans="1:12" s="16" customFormat="1" ht="31.5" hidden="1" customHeight="1">
      <c r="A41" s="26"/>
      <c r="B41" s="912" t="s">
        <v>68</v>
      </c>
      <c r="C41" s="913"/>
      <c r="D41" s="913"/>
      <c r="E41" s="913"/>
      <c r="F41" s="914"/>
      <c r="G41" s="274"/>
      <c r="H41" s="274"/>
      <c r="I41" s="275"/>
      <c r="J41" s="276"/>
      <c r="K41" s="277"/>
      <c r="L41"/>
    </row>
    <row r="42" spans="1:12" s="16" customFormat="1" ht="23.25" hidden="1" customHeight="1">
      <c r="A42" s="26">
        <v>9.14</v>
      </c>
      <c r="B42" s="912" t="s">
        <v>63</v>
      </c>
      <c r="C42" s="913"/>
      <c r="D42" s="913"/>
      <c r="E42" s="913"/>
      <c r="F42" s="914"/>
      <c r="G42" s="110">
        <v>3300000</v>
      </c>
      <c r="H42" s="278">
        <v>3300000</v>
      </c>
      <c r="I42" s="110">
        <v>3300000</v>
      </c>
      <c r="J42" s="276">
        <f t="shared" si="3"/>
        <v>0</v>
      </c>
      <c r="K42" s="277">
        <f t="shared" si="4"/>
        <v>0</v>
      </c>
      <c r="L42"/>
    </row>
    <row r="43" spans="1:12" s="16" customFormat="1" ht="20.25" hidden="1" customHeight="1">
      <c r="A43" s="26"/>
      <c r="B43" s="912" t="s">
        <v>64</v>
      </c>
      <c r="C43" s="913"/>
      <c r="D43" s="913"/>
      <c r="E43" s="913"/>
      <c r="F43" s="914"/>
      <c r="G43" s="110"/>
      <c r="H43" s="278"/>
      <c r="I43" s="110"/>
      <c r="J43" s="276" t="e">
        <f t="shared" si="3"/>
        <v>#DIV/0!</v>
      </c>
      <c r="K43" s="277" t="e">
        <f t="shared" si="4"/>
        <v>#DIV/0!</v>
      </c>
      <c r="L43"/>
    </row>
    <row r="44" spans="1:12" s="16" customFormat="1" ht="19.5" hidden="1" customHeight="1">
      <c r="A44" s="26"/>
      <c r="B44" s="935" t="s">
        <v>173</v>
      </c>
      <c r="C44" s="936"/>
      <c r="D44" s="936"/>
      <c r="E44" s="936"/>
      <c r="F44" s="937"/>
      <c r="G44" s="279">
        <v>0</v>
      </c>
      <c r="H44" s="280">
        <v>0</v>
      </c>
      <c r="I44" s="279">
        <v>0</v>
      </c>
      <c r="J44" s="281">
        <v>0</v>
      </c>
      <c r="K44" s="282">
        <v>0</v>
      </c>
      <c r="L44"/>
    </row>
    <row r="45" spans="1:12" s="16" customFormat="1" ht="28.5" hidden="1" customHeight="1">
      <c r="A45" s="26"/>
      <c r="B45" s="938" t="s">
        <v>66</v>
      </c>
      <c r="C45" s="939"/>
      <c r="D45" s="939"/>
      <c r="E45" s="939"/>
      <c r="F45" s="940"/>
      <c r="G45" s="250">
        <v>230000</v>
      </c>
      <c r="H45" s="249">
        <v>230000</v>
      </c>
      <c r="I45" s="250">
        <v>230000</v>
      </c>
      <c r="J45" s="251">
        <f t="shared" si="3"/>
        <v>0</v>
      </c>
      <c r="K45" s="252">
        <f t="shared" si="4"/>
        <v>0</v>
      </c>
      <c r="L45"/>
    </row>
    <row r="46" spans="1:12" s="16" customFormat="1" ht="28.5" hidden="1" customHeight="1">
      <c r="A46" s="26"/>
      <c r="B46" s="938" t="s">
        <v>31</v>
      </c>
      <c r="C46" s="939"/>
      <c r="D46" s="939"/>
      <c r="E46" s="939"/>
      <c r="F46" s="940"/>
      <c r="G46" s="249">
        <v>0</v>
      </c>
      <c r="H46" s="249">
        <v>0</v>
      </c>
      <c r="I46" s="250">
        <v>0</v>
      </c>
      <c r="J46" s="251">
        <v>0</v>
      </c>
      <c r="K46" s="252">
        <v>0</v>
      </c>
      <c r="L46"/>
    </row>
    <row r="47" spans="1:12" s="16" customFormat="1" ht="31.5" hidden="1" customHeight="1">
      <c r="A47" s="26"/>
      <c r="B47" s="875" t="s">
        <v>52</v>
      </c>
      <c r="C47" s="876"/>
      <c r="D47" s="876"/>
      <c r="E47" s="876"/>
      <c r="F47" s="877"/>
      <c r="G47" s="283">
        <v>100943</v>
      </c>
      <c r="H47" s="284">
        <v>100943</v>
      </c>
      <c r="I47" s="283">
        <v>100943</v>
      </c>
      <c r="J47" s="285">
        <f t="shared" ref="J47:J48" si="5">I47/G47*100-100</f>
        <v>0</v>
      </c>
      <c r="K47" s="286">
        <f t="shared" ref="K47" si="6">I47/H47*100-100</f>
        <v>0</v>
      </c>
      <c r="L47"/>
    </row>
    <row r="48" spans="1:12" s="16" customFormat="1" ht="31.5" hidden="1" customHeight="1" thickBot="1">
      <c r="A48" s="26"/>
      <c r="B48" s="875" t="s">
        <v>164</v>
      </c>
      <c r="C48" s="876"/>
      <c r="D48" s="876"/>
      <c r="E48" s="876"/>
      <c r="F48" s="877"/>
      <c r="G48" s="283">
        <v>6000</v>
      </c>
      <c r="H48" s="284">
        <v>6000</v>
      </c>
      <c r="I48" s="283">
        <v>6000</v>
      </c>
      <c r="J48" s="285">
        <f t="shared" si="5"/>
        <v>0</v>
      </c>
      <c r="K48" s="286">
        <v>0</v>
      </c>
      <c r="L48"/>
    </row>
    <row r="49" spans="1:14" s="16" customFormat="1" ht="35.25" hidden="1" customHeight="1" thickBot="1">
      <c r="A49" s="26"/>
      <c r="B49" s="865" t="s">
        <v>99</v>
      </c>
      <c r="C49" s="866"/>
      <c r="D49" s="866"/>
      <c r="E49" s="866"/>
      <c r="F49" s="867"/>
      <c r="G49" s="189">
        <f>G37+G38-I55</f>
        <v>79294.339999999851</v>
      </c>
      <c r="H49" s="287" t="s">
        <v>21</v>
      </c>
      <c r="I49" s="190">
        <f>H37+I38-K55</f>
        <v>-500443.31000000052</v>
      </c>
      <c r="J49" s="191">
        <v>100</v>
      </c>
      <c r="K49" s="192" t="s">
        <v>21</v>
      </c>
      <c r="L49"/>
    </row>
    <row r="50" spans="1:14" s="16" customFormat="1" ht="12" hidden="1" customHeight="1" thickBot="1">
      <c r="A50" s="14"/>
      <c r="B50" s="14"/>
      <c r="C50" s="14"/>
      <c r="D50" s="14"/>
      <c r="E50" s="14"/>
      <c r="F50" s="14"/>
      <c r="G50" s="15"/>
      <c r="H50" s="15"/>
      <c r="I50" s="15"/>
      <c r="J50" s="15"/>
      <c r="K50" s="15"/>
    </row>
    <row r="51" spans="1:14" ht="25.5" hidden="1" customHeight="1" thickBot="1">
      <c r="A51" s="941" t="s">
        <v>47</v>
      </c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3"/>
    </row>
    <row r="52" spans="1:14" s="16" customFormat="1" ht="12" hidden="1" customHeight="1">
      <c r="A52" s="948" t="s">
        <v>19</v>
      </c>
      <c r="B52" s="949"/>
      <c r="C52" s="949"/>
      <c r="D52" s="949"/>
      <c r="E52" s="949"/>
      <c r="F52" s="958" t="s">
        <v>104</v>
      </c>
      <c r="G52" s="924" t="s">
        <v>74</v>
      </c>
      <c r="H52" s="923" t="s">
        <v>73</v>
      </c>
      <c r="I52" s="944" t="s">
        <v>107</v>
      </c>
      <c r="J52" s="945"/>
      <c r="K52" s="945"/>
      <c r="L52" s="954" t="s">
        <v>110</v>
      </c>
      <c r="M52" s="955"/>
    </row>
    <row r="53" spans="1:14" s="16" customFormat="1" ht="14.25" hidden="1" customHeight="1">
      <c r="A53" s="950"/>
      <c r="B53" s="951"/>
      <c r="C53" s="951"/>
      <c r="D53" s="951"/>
      <c r="E53" s="951"/>
      <c r="F53" s="959"/>
      <c r="G53" s="924"/>
      <c r="H53" s="924"/>
      <c r="I53" s="946"/>
      <c r="J53" s="947"/>
      <c r="K53" s="947"/>
      <c r="L53" s="956"/>
      <c r="M53" s="957"/>
    </row>
    <row r="54" spans="1:14" s="16" customFormat="1" ht="151.5" hidden="1" customHeight="1" thickBot="1">
      <c r="A54" s="952"/>
      <c r="B54" s="953"/>
      <c r="C54" s="953"/>
      <c r="D54" s="953"/>
      <c r="E54" s="953"/>
      <c r="F54" s="960"/>
      <c r="G54" s="934"/>
      <c r="H54" s="925"/>
      <c r="I54" s="54" t="s">
        <v>106</v>
      </c>
      <c r="J54" s="55" t="s">
        <v>108</v>
      </c>
      <c r="K54" s="56" t="s">
        <v>109</v>
      </c>
      <c r="L54" s="57" t="s">
        <v>111</v>
      </c>
      <c r="M54" s="58" t="s">
        <v>112</v>
      </c>
    </row>
    <row r="55" spans="1:14" s="11" customFormat="1" ht="24" hidden="1" customHeight="1" thickBot="1">
      <c r="A55" s="831" t="s">
        <v>35</v>
      </c>
      <c r="B55" s="832"/>
      <c r="C55" s="832"/>
      <c r="D55" s="832"/>
      <c r="E55" s="832"/>
      <c r="F55" s="384"/>
      <c r="G55" s="100"/>
      <c r="H55" s="101"/>
      <c r="I55" s="188">
        <f>I57+I64+I69+I75+I78+I85+I88+I94+I100+I103+I114+I119</f>
        <v>3557648.7</v>
      </c>
      <c r="J55" s="189">
        <f>J57+J64+J69+J75+J78+J85+J88+J94+J100+J103+J114+J119</f>
        <v>4201407.1100000003</v>
      </c>
      <c r="K55" s="190">
        <f>K57+K64+K69+K75+K78+K85+K88+K94+K100+K103+K114+K119</f>
        <v>4171900.8400000003</v>
      </c>
      <c r="L55" s="191">
        <f>K55/I55*100-100</f>
        <v>17.265677187295083</v>
      </c>
      <c r="M55" s="192">
        <f>K55/J55*100-100</f>
        <v>-0.70229495089324701</v>
      </c>
      <c r="N55" s="16"/>
    </row>
    <row r="56" spans="1:14" s="16" customFormat="1" ht="19.5" hidden="1" customHeight="1" thickBot="1">
      <c r="A56" s="868" t="s">
        <v>36</v>
      </c>
      <c r="B56" s="869"/>
      <c r="C56" s="869"/>
      <c r="D56" s="869"/>
      <c r="E56" s="869"/>
      <c r="F56" s="385"/>
      <c r="G56" s="102"/>
      <c r="H56" s="103"/>
      <c r="I56" s="193"/>
      <c r="J56" s="194"/>
      <c r="K56" s="195"/>
      <c r="L56" s="196"/>
      <c r="M56" s="197"/>
      <c r="N56" s="11"/>
    </row>
    <row r="57" spans="1:14" s="16" customFormat="1" ht="20.100000000000001" hidden="1" customHeight="1">
      <c r="A57" s="794" t="s">
        <v>37</v>
      </c>
      <c r="B57" s="795"/>
      <c r="C57" s="795"/>
      <c r="D57" s="795"/>
      <c r="E57" s="795"/>
      <c r="F57" s="63">
        <v>211</v>
      </c>
      <c r="G57" s="64"/>
      <c r="H57" s="65"/>
      <c r="I57" s="198">
        <f>SUM(I59:I63)</f>
        <v>2020714.25</v>
      </c>
      <c r="J57" s="199">
        <f t="shared" ref="J57:K57" si="7">SUM(J59:J63)</f>
        <v>2702874.91</v>
      </c>
      <c r="K57" s="200">
        <f t="shared" si="7"/>
        <v>2702874.91</v>
      </c>
      <c r="L57" s="201">
        <f t="shared" ref="L57:L119" si="8">K57/I57*100-100</f>
        <v>33.758393102834816</v>
      </c>
      <c r="M57" s="202">
        <f t="shared" ref="M57:M119" si="9">K57/J57*100-100</f>
        <v>0</v>
      </c>
    </row>
    <row r="58" spans="1:14" s="16" customFormat="1" ht="17.25" hidden="1" customHeight="1">
      <c r="A58" s="796" t="s">
        <v>51</v>
      </c>
      <c r="B58" s="797"/>
      <c r="C58" s="797"/>
      <c r="D58" s="797"/>
      <c r="E58" s="797"/>
      <c r="F58" s="66"/>
      <c r="G58" s="67"/>
      <c r="H58" s="68"/>
      <c r="I58" s="203"/>
      <c r="J58" s="203"/>
      <c r="K58" s="203"/>
      <c r="L58" s="204"/>
      <c r="M58" s="205"/>
    </row>
    <row r="59" spans="1:14" s="16" customFormat="1" ht="20.100000000000001" hidden="1" customHeight="1">
      <c r="A59" s="777" t="s">
        <v>49</v>
      </c>
      <c r="B59" s="778"/>
      <c r="C59" s="778"/>
      <c r="D59" s="778"/>
      <c r="E59" s="779"/>
      <c r="F59" s="66">
        <v>211</v>
      </c>
      <c r="G59" s="69"/>
      <c r="H59" s="61">
        <v>50130</v>
      </c>
      <c r="I59" s="203">
        <v>2019120.16</v>
      </c>
      <c r="J59" s="203">
        <v>2669833.44</v>
      </c>
      <c r="K59" s="203">
        <v>2669833.44</v>
      </c>
      <c r="L59" s="206">
        <f t="shared" si="8"/>
        <v>32.227565891868466</v>
      </c>
      <c r="M59" s="207">
        <f t="shared" si="9"/>
        <v>0</v>
      </c>
    </row>
    <row r="60" spans="1:14" s="16" customFormat="1" ht="20.25" hidden="1" customHeight="1">
      <c r="A60" s="777" t="s">
        <v>174</v>
      </c>
      <c r="B60" s="778"/>
      <c r="C60" s="778"/>
      <c r="D60" s="778"/>
      <c r="E60" s="779"/>
      <c r="F60" s="66">
        <v>211</v>
      </c>
      <c r="G60" s="71"/>
      <c r="H60" s="61">
        <v>50300</v>
      </c>
      <c r="I60" s="208">
        <v>0</v>
      </c>
      <c r="J60" s="208">
        <v>0</v>
      </c>
      <c r="K60" s="208">
        <v>0</v>
      </c>
      <c r="L60" s="206">
        <v>0</v>
      </c>
      <c r="M60" s="207">
        <v>0</v>
      </c>
    </row>
    <row r="61" spans="1:14" s="16" customFormat="1" ht="20.25" hidden="1" customHeight="1">
      <c r="A61" s="788"/>
      <c r="B61" s="789"/>
      <c r="C61" s="789"/>
      <c r="D61" s="789"/>
      <c r="E61" s="790"/>
      <c r="F61" s="66">
        <v>211</v>
      </c>
      <c r="G61" s="113"/>
      <c r="H61" s="61">
        <v>60300</v>
      </c>
      <c r="I61" s="208">
        <v>0</v>
      </c>
      <c r="J61" s="208">
        <v>0</v>
      </c>
      <c r="K61" s="208">
        <v>0</v>
      </c>
      <c r="L61" s="206">
        <v>0</v>
      </c>
      <c r="M61" s="207">
        <v>0</v>
      </c>
    </row>
    <row r="62" spans="1:14" s="16" customFormat="1" ht="16.5" hidden="1" customHeight="1">
      <c r="A62" s="798" t="s">
        <v>50</v>
      </c>
      <c r="B62" s="799"/>
      <c r="C62" s="799"/>
      <c r="D62" s="799"/>
      <c r="E62" s="799"/>
      <c r="F62" s="70">
        <v>211</v>
      </c>
      <c r="G62" s="71"/>
      <c r="H62" s="72">
        <v>20101</v>
      </c>
      <c r="I62" s="210">
        <v>1594.09</v>
      </c>
      <c r="J62" s="209">
        <v>33041.47</v>
      </c>
      <c r="K62" s="210">
        <v>33041.47</v>
      </c>
      <c r="L62" s="206">
        <v>100</v>
      </c>
      <c r="M62" s="207">
        <f t="shared" si="9"/>
        <v>0</v>
      </c>
    </row>
    <row r="63" spans="1:14" s="16" customFormat="1" ht="32.25" hidden="1" customHeight="1" thickBot="1">
      <c r="A63" s="870" t="s">
        <v>175</v>
      </c>
      <c r="B63" s="871"/>
      <c r="C63" s="871"/>
      <c r="D63" s="871"/>
      <c r="E63" s="872"/>
      <c r="F63" s="70">
        <v>211</v>
      </c>
      <c r="G63" s="71"/>
      <c r="H63" s="72">
        <v>20201</v>
      </c>
      <c r="I63" s="212">
        <v>0</v>
      </c>
      <c r="J63" s="211">
        <v>0</v>
      </c>
      <c r="K63" s="212">
        <v>0</v>
      </c>
      <c r="L63" s="213">
        <v>0</v>
      </c>
      <c r="M63" s="214">
        <v>0</v>
      </c>
    </row>
    <row r="64" spans="1:14" s="16" customFormat="1" ht="20.25" hidden="1" customHeight="1">
      <c r="A64" s="802" t="s">
        <v>48</v>
      </c>
      <c r="B64" s="803"/>
      <c r="C64" s="803"/>
      <c r="D64" s="803"/>
      <c r="E64" s="803"/>
      <c r="F64" s="73">
        <v>212</v>
      </c>
      <c r="G64" s="74"/>
      <c r="H64" s="65"/>
      <c r="I64" s="198">
        <f>SUM(I66:I68)</f>
        <v>21507</v>
      </c>
      <c r="J64" s="215">
        <f>SUM(J66:J68)</f>
        <v>17463</v>
      </c>
      <c r="K64" s="216">
        <f t="shared" ref="K64" si="10">SUM(K66:K68)</f>
        <v>17463</v>
      </c>
      <c r="L64" s="217">
        <f t="shared" si="8"/>
        <v>-18.80318035988283</v>
      </c>
      <c r="M64" s="218">
        <f t="shared" si="9"/>
        <v>0</v>
      </c>
    </row>
    <row r="65" spans="1:13" s="16" customFormat="1" ht="18" hidden="1" customHeight="1">
      <c r="A65" s="796" t="s">
        <v>51</v>
      </c>
      <c r="B65" s="797"/>
      <c r="C65" s="797"/>
      <c r="D65" s="797"/>
      <c r="E65" s="797"/>
      <c r="F65" s="66"/>
      <c r="G65" s="69"/>
      <c r="H65" s="68"/>
      <c r="I65" s="219"/>
      <c r="J65" s="220"/>
      <c r="K65" s="221"/>
      <c r="L65" s="204"/>
      <c r="M65" s="205"/>
    </row>
    <row r="66" spans="1:13" s="16" customFormat="1" ht="20.100000000000001" hidden="1" customHeight="1">
      <c r="A66" s="777" t="s">
        <v>49</v>
      </c>
      <c r="B66" s="778"/>
      <c r="C66" s="778"/>
      <c r="D66" s="778"/>
      <c r="E66" s="779"/>
      <c r="F66" s="75">
        <v>212</v>
      </c>
      <c r="G66" s="71"/>
      <c r="H66" s="61">
        <v>50130</v>
      </c>
      <c r="I66" s="182">
        <v>15507</v>
      </c>
      <c r="J66" s="183">
        <v>11463</v>
      </c>
      <c r="K66" s="182">
        <v>11463</v>
      </c>
      <c r="L66" s="182">
        <f>K66/I66*100-100</f>
        <v>-26.078545173147617</v>
      </c>
      <c r="M66" s="222">
        <f t="shared" ref="M66:M67" si="11">K66/J66*100-100</f>
        <v>0</v>
      </c>
    </row>
    <row r="67" spans="1:13" s="16" customFormat="1" ht="21" hidden="1" customHeight="1">
      <c r="A67" s="788"/>
      <c r="B67" s="789"/>
      <c r="C67" s="789"/>
      <c r="D67" s="789"/>
      <c r="E67" s="790"/>
      <c r="F67" s="70">
        <v>212</v>
      </c>
      <c r="G67" s="111">
        <v>801208304</v>
      </c>
      <c r="H67" s="61">
        <v>60130</v>
      </c>
      <c r="I67" s="223">
        <v>6000</v>
      </c>
      <c r="J67" s="187">
        <v>6000</v>
      </c>
      <c r="K67" s="223">
        <v>6000</v>
      </c>
      <c r="L67" s="182">
        <f>K67/I67*100-100</f>
        <v>0</v>
      </c>
      <c r="M67" s="222">
        <f t="shared" si="11"/>
        <v>0</v>
      </c>
    </row>
    <row r="68" spans="1:13" s="16" customFormat="1" ht="21" hidden="1" customHeight="1" thickBot="1">
      <c r="A68" s="800" t="s">
        <v>50</v>
      </c>
      <c r="B68" s="801"/>
      <c r="C68" s="801"/>
      <c r="D68" s="801"/>
      <c r="E68" s="801"/>
      <c r="F68" s="77">
        <v>212</v>
      </c>
      <c r="G68" s="78"/>
      <c r="H68" s="79">
        <v>20101</v>
      </c>
      <c r="I68" s="224">
        <v>0</v>
      </c>
      <c r="J68" s="225">
        <v>0</v>
      </c>
      <c r="K68" s="224">
        <v>0</v>
      </c>
      <c r="L68" s="226">
        <v>0</v>
      </c>
      <c r="M68" s="227">
        <v>0</v>
      </c>
    </row>
    <row r="69" spans="1:13" s="16" customFormat="1" ht="27" hidden="1" customHeight="1">
      <c r="A69" s="794" t="s">
        <v>38</v>
      </c>
      <c r="B69" s="795"/>
      <c r="C69" s="795"/>
      <c r="D69" s="795"/>
      <c r="E69" s="795"/>
      <c r="F69" s="63">
        <v>213</v>
      </c>
      <c r="G69" s="80"/>
      <c r="H69" s="81"/>
      <c r="I69" s="228">
        <f>SUM(I71:I74)</f>
        <v>626969.39</v>
      </c>
      <c r="J69" s="215">
        <f>SUM(J71:J74)</f>
        <v>774776.88</v>
      </c>
      <c r="K69" s="216">
        <f t="shared" ref="K69" si="12">SUM(K71:K74)</f>
        <v>774695.56</v>
      </c>
      <c r="L69" s="217">
        <f t="shared" si="8"/>
        <v>23.561942952270769</v>
      </c>
      <c r="M69" s="218">
        <f t="shared" si="9"/>
        <v>-1.0495924968751069E-2</v>
      </c>
    </row>
    <row r="70" spans="1:13" s="16" customFormat="1" ht="27.75" hidden="1" customHeight="1">
      <c r="A70" s="796" t="s">
        <v>51</v>
      </c>
      <c r="B70" s="797"/>
      <c r="C70" s="797"/>
      <c r="D70" s="797"/>
      <c r="E70" s="797"/>
      <c r="F70" s="82"/>
      <c r="G70" s="69"/>
      <c r="H70" s="83"/>
      <c r="I70" s="219"/>
      <c r="J70" s="220"/>
      <c r="K70" s="221"/>
      <c r="L70" s="204"/>
      <c r="M70" s="205"/>
    </row>
    <row r="71" spans="1:13" s="16" customFormat="1" ht="20.100000000000001" hidden="1" customHeight="1">
      <c r="A71" s="777" t="s">
        <v>49</v>
      </c>
      <c r="B71" s="778"/>
      <c r="C71" s="778"/>
      <c r="D71" s="778"/>
      <c r="E71" s="779"/>
      <c r="F71" s="82">
        <v>213</v>
      </c>
      <c r="G71" s="60"/>
      <c r="H71" s="61">
        <v>50130</v>
      </c>
      <c r="I71" s="182">
        <v>626122.51</v>
      </c>
      <c r="J71" s="183">
        <v>764798.35</v>
      </c>
      <c r="K71" s="182">
        <v>764717.03</v>
      </c>
      <c r="L71" s="206">
        <f t="shared" si="8"/>
        <v>22.135367725399306</v>
      </c>
      <c r="M71" s="207">
        <f t="shared" si="9"/>
        <v>-1.0632868127913753E-2</v>
      </c>
    </row>
    <row r="72" spans="1:13" s="16" customFormat="1" ht="32.25" hidden="1" customHeight="1">
      <c r="A72" s="796" t="s">
        <v>174</v>
      </c>
      <c r="B72" s="797"/>
      <c r="C72" s="797"/>
      <c r="D72" s="797"/>
      <c r="E72" s="797"/>
      <c r="F72" s="82">
        <v>213</v>
      </c>
      <c r="G72" s="60"/>
      <c r="H72" s="61">
        <v>50300</v>
      </c>
      <c r="I72" s="229">
        <v>0</v>
      </c>
      <c r="J72" s="230">
        <v>0</v>
      </c>
      <c r="K72" s="229">
        <v>0</v>
      </c>
      <c r="L72" s="206">
        <v>0</v>
      </c>
      <c r="M72" s="207">
        <v>0</v>
      </c>
    </row>
    <row r="73" spans="1:13" s="16" customFormat="1" ht="20.100000000000001" hidden="1" customHeight="1">
      <c r="A73" s="798" t="s">
        <v>50</v>
      </c>
      <c r="B73" s="799"/>
      <c r="C73" s="799"/>
      <c r="D73" s="799"/>
      <c r="E73" s="799"/>
      <c r="F73" s="94">
        <v>213</v>
      </c>
      <c r="G73" s="71"/>
      <c r="H73" s="109">
        <v>20101</v>
      </c>
      <c r="I73" s="223">
        <v>846.88</v>
      </c>
      <c r="J73" s="187">
        <v>9978.5300000000007</v>
      </c>
      <c r="K73" s="223">
        <v>9978.5300000000007</v>
      </c>
      <c r="L73" s="206">
        <f t="shared" ref="L73:L74" si="13">K73/I73*100-100</f>
        <v>1078.2696485924807</v>
      </c>
      <c r="M73" s="207">
        <v>0</v>
      </c>
    </row>
    <row r="74" spans="1:13" s="16" customFormat="1" ht="33" hidden="1" customHeight="1" thickBot="1">
      <c r="A74" s="800" t="s">
        <v>175</v>
      </c>
      <c r="B74" s="801"/>
      <c r="C74" s="801"/>
      <c r="D74" s="801"/>
      <c r="E74" s="801"/>
      <c r="F74" s="381">
        <v>213</v>
      </c>
      <c r="G74" s="78"/>
      <c r="H74" s="72">
        <v>20201</v>
      </c>
      <c r="I74" s="231">
        <v>0</v>
      </c>
      <c r="J74" s="232">
        <v>0</v>
      </c>
      <c r="K74" s="231">
        <v>0</v>
      </c>
      <c r="L74" s="206" t="e">
        <f t="shared" si="13"/>
        <v>#DIV/0!</v>
      </c>
      <c r="M74" s="207">
        <v>0</v>
      </c>
    </row>
    <row r="75" spans="1:13" s="16" customFormat="1" ht="21.75" hidden="1" customHeight="1">
      <c r="A75" s="802" t="s">
        <v>39</v>
      </c>
      <c r="B75" s="803"/>
      <c r="C75" s="803"/>
      <c r="D75" s="803"/>
      <c r="E75" s="803"/>
      <c r="F75" s="73">
        <v>221</v>
      </c>
      <c r="G75" s="86"/>
      <c r="H75" s="86"/>
      <c r="I75" s="198">
        <f>SUM(I77:I77)</f>
        <v>19100.14</v>
      </c>
      <c r="J75" s="199">
        <f t="shared" ref="J75:K75" si="14">SUM(J77:J77)</f>
        <v>21725.98</v>
      </c>
      <c r="K75" s="200">
        <f t="shared" si="14"/>
        <v>18888.48</v>
      </c>
      <c r="L75" s="201">
        <f t="shared" si="8"/>
        <v>-1.1081594166325459</v>
      </c>
      <c r="M75" s="202">
        <f t="shared" si="9"/>
        <v>-13.060400497468933</v>
      </c>
    </row>
    <row r="76" spans="1:13" s="16" customFormat="1" ht="16.5" hidden="1" customHeight="1">
      <c r="A76" s="796" t="s">
        <v>51</v>
      </c>
      <c r="B76" s="797"/>
      <c r="C76" s="797"/>
      <c r="D76" s="797"/>
      <c r="E76" s="797"/>
      <c r="F76" s="82"/>
      <c r="G76" s="67"/>
      <c r="H76" s="83"/>
      <c r="I76" s="219"/>
      <c r="J76" s="220"/>
      <c r="K76" s="221"/>
      <c r="L76" s="204"/>
      <c r="M76" s="205"/>
    </row>
    <row r="77" spans="1:13" s="16" customFormat="1" ht="20.100000000000001" hidden="1" customHeight="1" thickBot="1">
      <c r="A77" s="798" t="s">
        <v>49</v>
      </c>
      <c r="B77" s="799"/>
      <c r="C77" s="799"/>
      <c r="D77" s="799"/>
      <c r="E77" s="799"/>
      <c r="F77" s="59">
        <v>221</v>
      </c>
      <c r="G77" s="71"/>
      <c r="H77" s="72">
        <v>50130</v>
      </c>
      <c r="I77" s="186">
        <v>19100.14</v>
      </c>
      <c r="J77" s="233">
        <v>21725.98</v>
      </c>
      <c r="K77" s="186">
        <v>18888.48</v>
      </c>
      <c r="L77" s="184">
        <f t="shared" si="8"/>
        <v>-1.1081594166325459</v>
      </c>
      <c r="M77" s="185">
        <f t="shared" si="9"/>
        <v>-13.060400497468933</v>
      </c>
    </row>
    <row r="78" spans="1:13" s="16" customFormat="1" ht="20.100000000000001" hidden="1" customHeight="1">
      <c r="A78" s="802" t="s">
        <v>78</v>
      </c>
      <c r="B78" s="803"/>
      <c r="C78" s="803"/>
      <c r="D78" s="803"/>
      <c r="E78" s="803"/>
      <c r="F78" s="73">
        <v>222</v>
      </c>
      <c r="G78" s="86"/>
      <c r="H78" s="86"/>
      <c r="I78" s="234">
        <f>SUM(I80:I81)</f>
        <v>0</v>
      </c>
      <c r="J78" s="199">
        <f t="shared" ref="J78:K78" si="15">SUM(J80:J81)</f>
        <v>0</v>
      </c>
      <c r="K78" s="200">
        <f t="shared" si="15"/>
        <v>0</v>
      </c>
      <c r="L78" s="201" t="e">
        <f t="shared" si="8"/>
        <v>#DIV/0!</v>
      </c>
      <c r="M78" s="202">
        <v>0</v>
      </c>
    </row>
    <row r="79" spans="1:13" s="16" customFormat="1" ht="19.5" hidden="1" customHeight="1">
      <c r="A79" s="796" t="s">
        <v>51</v>
      </c>
      <c r="B79" s="797"/>
      <c r="C79" s="797"/>
      <c r="D79" s="797"/>
      <c r="E79" s="797"/>
      <c r="F79" s="82"/>
      <c r="G79" s="67"/>
      <c r="H79" s="83"/>
      <c r="I79" s="219"/>
      <c r="J79" s="220"/>
      <c r="K79" s="221"/>
      <c r="L79" s="204"/>
      <c r="M79" s="205"/>
    </row>
    <row r="80" spans="1:13" s="16" customFormat="1" ht="21" hidden="1" customHeight="1">
      <c r="A80" s="796" t="s">
        <v>49</v>
      </c>
      <c r="B80" s="797"/>
      <c r="C80" s="797"/>
      <c r="D80" s="797"/>
      <c r="E80" s="797"/>
      <c r="F80" s="82">
        <v>222</v>
      </c>
      <c r="G80" s="60"/>
      <c r="H80" s="108">
        <v>50130</v>
      </c>
      <c r="I80" s="229">
        <v>0</v>
      </c>
      <c r="J80" s="230">
        <v>0</v>
      </c>
      <c r="K80" s="229">
        <v>0</v>
      </c>
      <c r="L80" s="235">
        <v>100</v>
      </c>
      <c r="M80" s="236">
        <v>0</v>
      </c>
    </row>
    <row r="81" spans="1:14" s="16" customFormat="1" ht="21" hidden="1" customHeight="1" thickBot="1">
      <c r="A81" s="813" t="s">
        <v>50</v>
      </c>
      <c r="B81" s="814"/>
      <c r="C81" s="814"/>
      <c r="D81" s="814"/>
      <c r="E81" s="814"/>
      <c r="F81" s="106">
        <v>222</v>
      </c>
      <c r="G81" s="90"/>
      <c r="H81" s="107">
        <v>20101</v>
      </c>
      <c r="I81" s="237">
        <v>0</v>
      </c>
      <c r="J81" s="238">
        <v>0</v>
      </c>
      <c r="K81" s="237">
        <v>0</v>
      </c>
      <c r="L81" s="239">
        <v>0</v>
      </c>
      <c r="M81" s="240">
        <v>0</v>
      </c>
    </row>
    <row r="82" spans="1:14" s="16" customFormat="1" ht="30.75" hidden="1" customHeight="1">
      <c r="A82" s="794" t="s">
        <v>209</v>
      </c>
      <c r="B82" s="795"/>
      <c r="C82" s="795"/>
      <c r="D82" s="795"/>
      <c r="E82" s="795"/>
      <c r="F82" s="63" t="s">
        <v>210</v>
      </c>
      <c r="G82" s="81"/>
      <c r="H82" s="81"/>
      <c r="I82" s="241">
        <f>SUM(I84:I84)</f>
        <v>0</v>
      </c>
      <c r="J82" s="215">
        <f t="shared" ref="J82:K82" si="16">SUM(J84:J84)</f>
        <v>29358</v>
      </c>
      <c r="K82" s="216">
        <f t="shared" si="16"/>
        <v>29358</v>
      </c>
      <c r="L82" s="217" t="e">
        <f t="shared" ref="L82" si="17">K82/I82*100-100</f>
        <v>#DIV/0!</v>
      </c>
      <c r="M82" s="218">
        <f t="shared" ref="M82" si="18">K82/J82*100-100</f>
        <v>0</v>
      </c>
    </row>
    <row r="83" spans="1:14" s="16" customFormat="1" ht="16.5" hidden="1" customHeight="1">
      <c r="A83" s="796" t="s">
        <v>51</v>
      </c>
      <c r="B83" s="797"/>
      <c r="C83" s="797"/>
      <c r="D83" s="797"/>
      <c r="E83" s="797"/>
      <c r="F83" s="82"/>
      <c r="G83" s="67"/>
      <c r="H83" s="83"/>
      <c r="I83" s="219"/>
      <c r="J83" s="220"/>
      <c r="K83" s="221"/>
      <c r="L83" s="204"/>
      <c r="M83" s="205"/>
    </row>
    <row r="84" spans="1:14" s="16" customFormat="1" ht="29.25" hidden="1" customHeight="1" thickBot="1">
      <c r="A84" s="800" t="s">
        <v>49</v>
      </c>
      <c r="B84" s="801"/>
      <c r="C84" s="801"/>
      <c r="D84" s="801"/>
      <c r="E84" s="801"/>
      <c r="F84" s="381" t="s">
        <v>210</v>
      </c>
      <c r="G84" s="84"/>
      <c r="H84" s="79">
        <v>50130</v>
      </c>
      <c r="I84" s="226">
        <v>0</v>
      </c>
      <c r="J84" s="253">
        <v>29358</v>
      </c>
      <c r="K84" s="226">
        <v>29358</v>
      </c>
      <c r="L84" s="213" t="e">
        <f t="shared" ref="L84" si="19">K84/I84*100-100</f>
        <v>#DIV/0!</v>
      </c>
      <c r="M84" s="214">
        <f t="shared" ref="M84" si="20">K84/J84*100-100</f>
        <v>0</v>
      </c>
    </row>
    <row r="85" spans="1:14" s="16" customFormat="1" ht="30.75" hidden="1" customHeight="1">
      <c r="A85" s="794" t="s">
        <v>40</v>
      </c>
      <c r="B85" s="795"/>
      <c r="C85" s="795"/>
      <c r="D85" s="795"/>
      <c r="E85" s="795"/>
      <c r="F85" s="63" t="s">
        <v>105</v>
      </c>
      <c r="G85" s="81"/>
      <c r="H85" s="81"/>
      <c r="I85" s="241">
        <f>SUM(I87:I87)</f>
        <v>20390.45</v>
      </c>
      <c r="J85" s="215">
        <f t="shared" ref="J85:K85" si="21">SUM(J87:J87)</f>
        <v>51037.08</v>
      </c>
      <c r="K85" s="216">
        <f t="shared" si="21"/>
        <v>48076.17</v>
      </c>
      <c r="L85" s="217">
        <f t="shared" si="8"/>
        <v>135.77787640782816</v>
      </c>
      <c r="M85" s="218">
        <f t="shared" si="9"/>
        <v>-5.8014878594151611</v>
      </c>
    </row>
    <row r="86" spans="1:14" s="16" customFormat="1" ht="16.5" hidden="1" customHeight="1">
      <c r="A86" s="796" t="s">
        <v>51</v>
      </c>
      <c r="B86" s="797"/>
      <c r="C86" s="797"/>
      <c r="D86" s="797"/>
      <c r="E86" s="797"/>
      <c r="F86" s="82"/>
      <c r="G86" s="67"/>
      <c r="H86" s="83"/>
      <c r="I86" s="219"/>
      <c r="J86" s="220"/>
      <c r="K86" s="221"/>
      <c r="L86" s="204"/>
      <c r="M86" s="205"/>
    </row>
    <row r="87" spans="1:14" s="16" customFormat="1" ht="29.25" hidden="1" customHeight="1" thickBot="1">
      <c r="A87" s="798" t="s">
        <v>49</v>
      </c>
      <c r="B87" s="799"/>
      <c r="C87" s="799"/>
      <c r="D87" s="799"/>
      <c r="E87" s="799"/>
      <c r="F87" s="59" t="s">
        <v>105</v>
      </c>
      <c r="G87" s="71"/>
      <c r="H87" s="72">
        <v>50130</v>
      </c>
      <c r="I87" s="186">
        <v>20390.45</v>
      </c>
      <c r="J87" s="233">
        <v>51037.08</v>
      </c>
      <c r="K87" s="186">
        <v>48076.17</v>
      </c>
      <c r="L87" s="184">
        <f t="shared" si="8"/>
        <v>135.77787640782816</v>
      </c>
      <c r="M87" s="214">
        <f t="shared" si="9"/>
        <v>-5.8014878594151611</v>
      </c>
    </row>
    <row r="88" spans="1:14" s="2" customFormat="1" ht="34.5" hidden="1" customHeight="1">
      <c r="A88" s="802" t="s">
        <v>41</v>
      </c>
      <c r="B88" s="803"/>
      <c r="C88" s="803"/>
      <c r="D88" s="803"/>
      <c r="E88" s="803"/>
      <c r="F88" s="73">
        <v>225</v>
      </c>
      <c r="G88" s="86"/>
      <c r="H88" s="86"/>
      <c r="I88" s="242">
        <f>SUM(I90:I93)</f>
        <v>71340</v>
      </c>
      <c r="J88" s="243">
        <f t="shared" ref="J88:K88" si="22">SUM(J90:J93)</f>
        <v>115254.58</v>
      </c>
      <c r="K88" s="244">
        <f t="shared" si="22"/>
        <v>101284.58</v>
      </c>
      <c r="L88" s="201">
        <f t="shared" si="8"/>
        <v>41.974460330810217</v>
      </c>
      <c r="M88" s="218">
        <f t="shared" si="9"/>
        <v>-12.120993369634419</v>
      </c>
      <c r="N88" s="16"/>
    </row>
    <row r="89" spans="1:14" s="16" customFormat="1" ht="15.75" hidden="1" customHeight="1">
      <c r="A89" s="796" t="s">
        <v>51</v>
      </c>
      <c r="B89" s="797"/>
      <c r="C89" s="797"/>
      <c r="D89" s="797"/>
      <c r="E89" s="797"/>
      <c r="F89" s="87"/>
      <c r="G89" s="67"/>
      <c r="H89" s="83"/>
      <c r="I89" s="219"/>
      <c r="J89" s="220"/>
      <c r="K89" s="221"/>
      <c r="L89" s="204"/>
      <c r="M89" s="205"/>
    </row>
    <row r="90" spans="1:14" s="16" customFormat="1" ht="20.100000000000001" hidden="1" customHeight="1">
      <c r="A90" s="777" t="s">
        <v>49</v>
      </c>
      <c r="B90" s="778"/>
      <c r="C90" s="778"/>
      <c r="D90" s="778"/>
      <c r="E90" s="779"/>
      <c r="F90" s="88">
        <v>225</v>
      </c>
      <c r="G90" s="60"/>
      <c r="H90" s="61">
        <v>50130</v>
      </c>
      <c r="I90" s="245">
        <v>65340</v>
      </c>
      <c r="J90" s="246">
        <v>115254.58</v>
      </c>
      <c r="K90" s="245">
        <v>101284.58</v>
      </c>
      <c r="L90" s="247">
        <f t="shared" si="8"/>
        <v>55.011600857055413</v>
      </c>
      <c r="M90" s="248">
        <f t="shared" si="9"/>
        <v>-12.120993369634419</v>
      </c>
    </row>
    <row r="91" spans="1:14" s="16" customFormat="1" ht="20.100000000000001" hidden="1" customHeight="1">
      <c r="A91" s="780"/>
      <c r="B91" s="781"/>
      <c r="C91" s="781"/>
      <c r="D91" s="781"/>
      <c r="E91" s="782"/>
      <c r="F91" s="88">
        <v>225</v>
      </c>
      <c r="G91" s="112">
        <v>801204059</v>
      </c>
      <c r="H91" s="61">
        <v>60130</v>
      </c>
      <c r="I91" s="245">
        <v>0</v>
      </c>
      <c r="J91" s="246">
        <v>0</v>
      </c>
      <c r="K91" s="245">
        <v>0</v>
      </c>
      <c r="L91" s="247" t="e">
        <f t="shared" si="8"/>
        <v>#DIV/0!</v>
      </c>
      <c r="M91" s="248">
        <v>0</v>
      </c>
    </row>
    <row r="92" spans="1:14" s="16" customFormat="1" ht="20.100000000000001" hidden="1" customHeight="1">
      <c r="A92" s="780"/>
      <c r="B92" s="781"/>
      <c r="C92" s="781"/>
      <c r="D92" s="781"/>
      <c r="E92" s="782"/>
      <c r="F92" s="88">
        <v>225</v>
      </c>
      <c r="G92" s="113"/>
      <c r="H92" s="61">
        <v>60130</v>
      </c>
      <c r="I92" s="245">
        <v>0</v>
      </c>
      <c r="J92" s="246">
        <v>0</v>
      </c>
      <c r="K92" s="245">
        <v>0</v>
      </c>
      <c r="L92" s="247">
        <v>0</v>
      </c>
      <c r="M92" s="248">
        <v>0</v>
      </c>
    </row>
    <row r="93" spans="1:14" s="16" customFormat="1" ht="30" hidden="1" customHeight="1" thickBot="1">
      <c r="A93" s="800" t="s">
        <v>175</v>
      </c>
      <c r="B93" s="801"/>
      <c r="C93" s="801"/>
      <c r="D93" s="801"/>
      <c r="E93" s="801"/>
      <c r="F93" s="106">
        <v>225</v>
      </c>
      <c r="G93" s="90"/>
      <c r="H93" s="107">
        <v>20201</v>
      </c>
      <c r="I93" s="237">
        <v>6000</v>
      </c>
      <c r="J93" s="238">
        <v>0</v>
      </c>
      <c r="K93" s="237">
        <v>0</v>
      </c>
      <c r="L93" s="239">
        <v>100</v>
      </c>
      <c r="M93" s="240">
        <v>0</v>
      </c>
    </row>
    <row r="94" spans="1:14" s="16" customFormat="1" ht="15.75" hidden="1" customHeight="1">
      <c r="A94" s="802" t="s">
        <v>42</v>
      </c>
      <c r="B94" s="803"/>
      <c r="C94" s="803"/>
      <c r="D94" s="803"/>
      <c r="E94" s="803"/>
      <c r="F94" s="73">
        <v>226</v>
      </c>
      <c r="G94" s="65"/>
      <c r="H94" s="65"/>
      <c r="I94" s="234">
        <f>SUM(I96:I99)</f>
        <v>115857.73</v>
      </c>
      <c r="J94" s="249">
        <f>SUM(J96:J99)</f>
        <v>128737.66</v>
      </c>
      <c r="K94" s="250">
        <f>SUM(K96:K99)</f>
        <v>126337.66</v>
      </c>
      <c r="L94" s="251">
        <f t="shared" si="8"/>
        <v>9.0455164277774287</v>
      </c>
      <c r="M94" s="252">
        <f t="shared" si="9"/>
        <v>-1.8642563489191843</v>
      </c>
      <c r="N94" s="2"/>
    </row>
    <row r="95" spans="1:14" s="16" customFormat="1" ht="20.25" hidden="1" customHeight="1">
      <c r="A95" s="796" t="s">
        <v>51</v>
      </c>
      <c r="B95" s="797"/>
      <c r="C95" s="797"/>
      <c r="D95" s="797"/>
      <c r="E95" s="797"/>
      <c r="F95" s="87"/>
      <c r="G95" s="67"/>
      <c r="H95" s="68"/>
      <c r="I95" s="219"/>
      <c r="J95" s="220"/>
      <c r="K95" s="221"/>
      <c r="L95" s="204"/>
      <c r="M95" s="205"/>
    </row>
    <row r="96" spans="1:14" s="16" customFormat="1" ht="20.100000000000001" hidden="1" customHeight="1">
      <c r="A96" s="777" t="s">
        <v>49</v>
      </c>
      <c r="B96" s="778"/>
      <c r="C96" s="778"/>
      <c r="D96" s="778"/>
      <c r="E96" s="779"/>
      <c r="F96" s="88">
        <v>226</v>
      </c>
      <c r="G96" s="60"/>
      <c r="H96" s="61">
        <v>50130</v>
      </c>
      <c r="I96" s="182">
        <v>103857.73</v>
      </c>
      <c r="J96" s="183">
        <v>128737.66</v>
      </c>
      <c r="K96" s="182">
        <v>126337.66</v>
      </c>
      <c r="L96" s="206">
        <f t="shared" si="8"/>
        <v>21.644927151787357</v>
      </c>
      <c r="M96" s="207">
        <f t="shared" si="9"/>
        <v>-1.8642563489191843</v>
      </c>
    </row>
    <row r="97" spans="1:13" s="16" customFormat="1" ht="20.100000000000001" hidden="1" customHeight="1">
      <c r="A97" s="780"/>
      <c r="B97" s="781"/>
      <c r="C97" s="781"/>
      <c r="D97" s="781"/>
      <c r="E97" s="782"/>
      <c r="F97" s="88">
        <v>226</v>
      </c>
      <c r="G97" s="144"/>
      <c r="H97" s="61">
        <v>60130</v>
      </c>
      <c r="I97" s="182">
        <v>0</v>
      </c>
      <c r="J97" s="183">
        <v>0</v>
      </c>
      <c r="K97" s="182">
        <v>0</v>
      </c>
      <c r="L97" s="247">
        <v>0</v>
      </c>
      <c r="M97" s="248">
        <v>0</v>
      </c>
    </row>
    <row r="98" spans="1:13" s="16" customFormat="1" ht="20.100000000000001" hidden="1" customHeight="1">
      <c r="A98" s="780"/>
      <c r="B98" s="781"/>
      <c r="C98" s="781"/>
      <c r="D98" s="781"/>
      <c r="E98" s="782"/>
      <c r="F98" s="88">
        <v>226</v>
      </c>
      <c r="G98" s="122" t="s">
        <v>191</v>
      </c>
      <c r="H98" s="61">
        <v>60130</v>
      </c>
      <c r="I98" s="182">
        <v>12000</v>
      </c>
      <c r="J98" s="183">
        <v>0</v>
      </c>
      <c r="K98" s="182">
        <v>0</v>
      </c>
      <c r="L98" s="247">
        <v>100</v>
      </c>
      <c r="M98" s="248" t="e">
        <f t="shared" si="9"/>
        <v>#DIV/0!</v>
      </c>
    </row>
    <row r="99" spans="1:13" s="16" customFormat="1" ht="20.100000000000001" hidden="1" customHeight="1" thickBot="1">
      <c r="A99" s="800" t="s">
        <v>50</v>
      </c>
      <c r="B99" s="801"/>
      <c r="C99" s="801"/>
      <c r="D99" s="801"/>
      <c r="E99" s="801"/>
      <c r="F99" s="89">
        <v>226</v>
      </c>
      <c r="G99" s="90"/>
      <c r="H99" s="79">
        <v>20101</v>
      </c>
      <c r="I99" s="226">
        <v>0</v>
      </c>
      <c r="J99" s="253">
        <v>0</v>
      </c>
      <c r="K99" s="226">
        <v>0</v>
      </c>
      <c r="L99" s="213" t="e">
        <f t="shared" si="8"/>
        <v>#DIV/0!</v>
      </c>
      <c r="M99" s="214">
        <v>0</v>
      </c>
    </row>
    <row r="100" spans="1:13" s="16" customFormat="1" ht="66.75" hidden="1" customHeight="1">
      <c r="A100" s="794" t="s">
        <v>140</v>
      </c>
      <c r="B100" s="795"/>
      <c r="C100" s="795"/>
      <c r="D100" s="795"/>
      <c r="E100" s="795"/>
      <c r="F100" s="63">
        <v>262</v>
      </c>
      <c r="G100" s="65"/>
      <c r="H100" s="65"/>
      <c r="I100" s="234">
        <f>SUM(I102:I102)</f>
        <v>0</v>
      </c>
      <c r="J100" s="199">
        <f>SUM(J102:J102)</f>
        <v>0</v>
      </c>
      <c r="K100" s="200">
        <f>SUM(K102:K102)</f>
        <v>0</v>
      </c>
      <c r="L100" s="201">
        <v>0</v>
      </c>
      <c r="M100" s="202">
        <v>0</v>
      </c>
    </row>
    <row r="101" spans="1:13" s="16" customFormat="1" ht="17.25" hidden="1" customHeight="1">
      <c r="A101" s="796" t="s">
        <v>51</v>
      </c>
      <c r="B101" s="797"/>
      <c r="C101" s="797"/>
      <c r="D101" s="797"/>
      <c r="E101" s="797"/>
      <c r="F101" s="87"/>
      <c r="G101" s="67"/>
      <c r="H101" s="68"/>
      <c r="I101" s="219"/>
      <c r="J101" s="220"/>
      <c r="K101" s="221"/>
      <c r="L101" s="204"/>
      <c r="M101" s="205"/>
    </row>
    <row r="102" spans="1:13" s="16" customFormat="1" ht="29.25" hidden="1" customHeight="1" thickBot="1">
      <c r="A102" s="774"/>
      <c r="B102" s="775"/>
      <c r="C102" s="775"/>
      <c r="D102" s="775"/>
      <c r="E102" s="776"/>
      <c r="F102" s="114">
        <v>262</v>
      </c>
      <c r="G102" s="115"/>
      <c r="H102" s="85">
        <v>60130</v>
      </c>
      <c r="I102" s="224">
        <v>0</v>
      </c>
      <c r="J102" s="225">
        <v>0</v>
      </c>
      <c r="K102" s="224">
        <v>0</v>
      </c>
      <c r="L102" s="254">
        <v>0</v>
      </c>
      <c r="M102" s="255">
        <v>0</v>
      </c>
    </row>
    <row r="103" spans="1:13" s="16" customFormat="1" ht="15" hidden="1" customHeight="1">
      <c r="A103" s="794" t="s">
        <v>43</v>
      </c>
      <c r="B103" s="795"/>
      <c r="C103" s="795"/>
      <c r="D103" s="795"/>
      <c r="E103" s="795"/>
      <c r="F103" s="63">
        <v>290</v>
      </c>
      <c r="G103" s="92"/>
      <c r="H103" s="92"/>
      <c r="I103" s="241">
        <f>SUM(I105:I108)</f>
        <v>65107.479999999996</v>
      </c>
      <c r="J103" s="215">
        <f t="shared" ref="J103:K103" si="23">SUM(J105:J108)</f>
        <v>87747.1</v>
      </c>
      <c r="K103" s="216">
        <f t="shared" si="23"/>
        <v>87747.1</v>
      </c>
      <c r="L103" s="217">
        <f t="shared" si="8"/>
        <v>34.772686640613358</v>
      </c>
      <c r="M103" s="218">
        <f t="shared" si="9"/>
        <v>0</v>
      </c>
    </row>
    <row r="104" spans="1:13" s="16" customFormat="1" ht="17.25" hidden="1" customHeight="1">
      <c r="A104" s="796" t="s">
        <v>51</v>
      </c>
      <c r="B104" s="797"/>
      <c r="C104" s="797"/>
      <c r="D104" s="797"/>
      <c r="E104" s="797"/>
      <c r="F104" s="87"/>
      <c r="G104" s="67"/>
      <c r="H104" s="68"/>
      <c r="I104" s="219"/>
      <c r="J104" s="220"/>
      <c r="K104" s="221"/>
      <c r="L104" s="204"/>
      <c r="M104" s="205"/>
    </row>
    <row r="105" spans="1:13" s="16" customFormat="1" ht="20.100000000000001" hidden="1" customHeight="1">
      <c r="A105" s="777" t="s">
        <v>49</v>
      </c>
      <c r="B105" s="778"/>
      <c r="C105" s="778"/>
      <c r="D105" s="778"/>
      <c r="E105" s="779"/>
      <c r="F105" s="88">
        <v>290</v>
      </c>
      <c r="G105" s="60"/>
      <c r="H105" s="61">
        <v>50130</v>
      </c>
      <c r="I105" s="182">
        <v>27607.45</v>
      </c>
      <c r="J105" s="183">
        <v>27747.1</v>
      </c>
      <c r="K105" s="182">
        <v>27747.1</v>
      </c>
      <c r="L105" s="206">
        <f t="shared" si="8"/>
        <v>0.5058417202602925</v>
      </c>
      <c r="M105" s="207">
        <f t="shared" si="9"/>
        <v>0</v>
      </c>
    </row>
    <row r="106" spans="1:13" s="16" customFormat="1" ht="20.100000000000001" hidden="1" customHeight="1">
      <c r="A106" s="780"/>
      <c r="B106" s="781"/>
      <c r="C106" s="781"/>
      <c r="D106" s="781"/>
      <c r="E106" s="782"/>
      <c r="F106" s="118">
        <v>290</v>
      </c>
      <c r="G106" s="119">
        <v>801203259</v>
      </c>
      <c r="H106" s="108">
        <v>60130</v>
      </c>
      <c r="I106" s="229">
        <v>20000</v>
      </c>
      <c r="J106" s="230">
        <v>20000</v>
      </c>
      <c r="K106" s="229">
        <v>20000</v>
      </c>
      <c r="L106" s="235">
        <f t="shared" si="8"/>
        <v>0</v>
      </c>
      <c r="M106" s="236">
        <f t="shared" si="9"/>
        <v>0</v>
      </c>
    </row>
    <row r="107" spans="1:13" s="16" customFormat="1" ht="20.100000000000001" hidden="1" customHeight="1">
      <c r="A107" s="783"/>
      <c r="B107" s="784"/>
      <c r="C107" s="784"/>
      <c r="D107" s="784"/>
      <c r="E107" s="785"/>
      <c r="F107" s="95">
        <v>290</v>
      </c>
      <c r="G107" s="120">
        <v>801203262</v>
      </c>
      <c r="H107" s="121">
        <v>60130</v>
      </c>
      <c r="I107" s="256">
        <v>13500</v>
      </c>
      <c r="J107" s="257">
        <v>35000</v>
      </c>
      <c r="K107" s="256">
        <v>35000</v>
      </c>
      <c r="L107" s="235">
        <f t="shared" si="8"/>
        <v>159.25925925925924</v>
      </c>
      <c r="M107" s="258">
        <f t="shared" si="9"/>
        <v>0</v>
      </c>
    </row>
    <row r="108" spans="1:13" s="16" customFormat="1" ht="20.100000000000001" hidden="1" customHeight="1" thickBot="1">
      <c r="A108" s="772" t="s">
        <v>50</v>
      </c>
      <c r="B108" s="773"/>
      <c r="C108" s="773"/>
      <c r="D108" s="773"/>
      <c r="E108" s="773"/>
      <c r="F108" s="93">
        <v>290</v>
      </c>
      <c r="G108" s="84"/>
      <c r="H108" s="85">
        <v>20101</v>
      </c>
      <c r="I108" s="224">
        <v>4000.03</v>
      </c>
      <c r="J108" s="225">
        <v>5000</v>
      </c>
      <c r="K108" s="224">
        <v>5000</v>
      </c>
      <c r="L108" s="254">
        <f t="shared" si="8"/>
        <v>24.999062507031184</v>
      </c>
      <c r="M108" s="255">
        <f t="shared" si="9"/>
        <v>0</v>
      </c>
    </row>
    <row r="109" spans="1:13" s="16" customFormat="1" ht="27.75" hidden="1" customHeight="1">
      <c r="A109" s="802" t="s">
        <v>44</v>
      </c>
      <c r="B109" s="803"/>
      <c r="C109" s="803"/>
      <c r="D109" s="803"/>
      <c r="E109" s="803"/>
      <c r="F109" s="73">
        <v>310</v>
      </c>
      <c r="G109" s="86"/>
      <c r="H109" s="86"/>
      <c r="I109" s="234">
        <f>SUM(I111:I113)</f>
        <v>75291</v>
      </c>
      <c r="J109" s="215">
        <f t="shared" ref="J109:K109" si="24">SUM(J111:J113)</f>
        <v>40456</v>
      </c>
      <c r="K109" s="216">
        <f t="shared" si="24"/>
        <v>40456</v>
      </c>
      <c r="L109" s="217">
        <f t="shared" si="8"/>
        <v>-46.26715012418483</v>
      </c>
      <c r="M109" s="218">
        <f t="shared" si="9"/>
        <v>0</v>
      </c>
    </row>
    <row r="110" spans="1:13" s="16" customFormat="1" ht="18" hidden="1" customHeight="1">
      <c r="A110" s="796" t="s">
        <v>51</v>
      </c>
      <c r="B110" s="797"/>
      <c r="C110" s="797"/>
      <c r="D110" s="797"/>
      <c r="E110" s="797"/>
      <c r="F110" s="87"/>
      <c r="G110" s="67"/>
      <c r="H110" s="83"/>
      <c r="I110" s="219"/>
      <c r="J110" s="220"/>
      <c r="K110" s="221"/>
      <c r="L110" s="204"/>
      <c r="M110" s="205"/>
    </row>
    <row r="111" spans="1:13" s="16" customFormat="1" ht="20.100000000000001" hidden="1" customHeight="1">
      <c r="A111" s="777" t="s">
        <v>49</v>
      </c>
      <c r="B111" s="778"/>
      <c r="C111" s="778"/>
      <c r="D111" s="778"/>
      <c r="E111" s="779"/>
      <c r="F111" s="117">
        <v>310</v>
      </c>
      <c r="G111" s="76"/>
      <c r="H111" s="61">
        <v>50130</v>
      </c>
      <c r="I111" s="182">
        <v>3590</v>
      </c>
      <c r="J111" s="183">
        <v>17456</v>
      </c>
      <c r="K111" s="182">
        <v>17456</v>
      </c>
      <c r="L111" s="206">
        <v>100</v>
      </c>
      <c r="M111" s="207">
        <f t="shared" ref="M111" si="25">K111/J111*100-100</f>
        <v>0</v>
      </c>
    </row>
    <row r="112" spans="1:13" s="16" customFormat="1" ht="20.100000000000001" hidden="1" customHeight="1">
      <c r="A112" s="783"/>
      <c r="B112" s="784"/>
      <c r="C112" s="784"/>
      <c r="D112" s="784"/>
      <c r="E112" s="785"/>
      <c r="F112" s="95">
        <v>310</v>
      </c>
      <c r="G112" s="120"/>
      <c r="H112" s="61">
        <v>60130</v>
      </c>
      <c r="I112" s="182">
        <v>0</v>
      </c>
      <c r="J112" s="183">
        <v>0</v>
      </c>
      <c r="K112" s="182">
        <v>0</v>
      </c>
      <c r="L112" s="206">
        <v>0</v>
      </c>
      <c r="M112" s="207">
        <v>0</v>
      </c>
    </row>
    <row r="113" spans="1:13" s="16" customFormat="1" ht="20.100000000000001" hidden="1" customHeight="1" thickBot="1">
      <c r="A113" s="772" t="s">
        <v>50</v>
      </c>
      <c r="B113" s="773"/>
      <c r="C113" s="773"/>
      <c r="D113" s="773"/>
      <c r="E113" s="773"/>
      <c r="F113" s="93">
        <v>310</v>
      </c>
      <c r="G113" s="84"/>
      <c r="H113" s="85">
        <v>20101</v>
      </c>
      <c r="I113" s="224">
        <v>71701</v>
      </c>
      <c r="J113" s="225">
        <v>23000</v>
      </c>
      <c r="K113" s="224">
        <v>23000</v>
      </c>
      <c r="L113" s="254">
        <f t="shared" ref="L113" si="26">K113/I113*100-100</f>
        <v>-67.922344179300154</v>
      </c>
      <c r="M113" s="255">
        <f t="shared" ref="M113" si="27">K113/J113*100-100</f>
        <v>0</v>
      </c>
    </row>
    <row r="114" spans="1:13" s="16" customFormat="1" ht="27.75" hidden="1" customHeight="1">
      <c r="A114" s="802" t="s">
        <v>211</v>
      </c>
      <c r="B114" s="803"/>
      <c r="C114" s="803"/>
      <c r="D114" s="803"/>
      <c r="E114" s="803"/>
      <c r="F114" s="73">
        <v>320</v>
      </c>
      <c r="G114" s="86"/>
      <c r="H114" s="86"/>
      <c r="I114" s="234">
        <f>SUM(I116:I118)</f>
        <v>0</v>
      </c>
      <c r="J114" s="215">
        <f t="shared" ref="J114:K114" si="28">SUM(J116:J118)</f>
        <v>20000</v>
      </c>
      <c r="K114" s="216">
        <f t="shared" si="28"/>
        <v>20000</v>
      </c>
      <c r="L114" s="217" t="e">
        <f t="shared" si="8"/>
        <v>#DIV/0!</v>
      </c>
      <c r="M114" s="218">
        <f t="shared" si="9"/>
        <v>0</v>
      </c>
    </row>
    <row r="115" spans="1:13" s="16" customFormat="1" ht="18" hidden="1" customHeight="1">
      <c r="A115" s="796" t="s">
        <v>51</v>
      </c>
      <c r="B115" s="797"/>
      <c r="C115" s="797"/>
      <c r="D115" s="797"/>
      <c r="E115" s="797"/>
      <c r="F115" s="87"/>
      <c r="G115" s="67"/>
      <c r="H115" s="83"/>
      <c r="I115" s="219"/>
      <c r="J115" s="220"/>
      <c r="K115" s="221"/>
      <c r="L115" s="204"/>
      <c r="M115" s="205"/>
    </row>
    <row r="116" spans="1:13" s="16" customFormat="1" ht="20.100000000000001" hidden="1" customHeight="1">
      <c r="A116" s="777" t="s">
        <v>49</v>
      </c>
      <c r="B116" s="778"/>
      <c r="C116" s="778"/>
      <c r="D116" s="778"/>
      <c r="E116" s="779"/>
      <c r="F116" s="117">
        <v>320</v>
      </c>
      <c r="G116" s="76"/>
      <c r="H116" s="61">
        <v>50130</v>
      </c>
      <c r="I116" s="182">
        <v>0</v>
      </c>
      <c r="J116" s="183">
        <v>20000</v>
      </c>
      <c r="K116" s="182">
        <v>20000</v>
      </c>
      <c r="L116" s="206">
        <v>100</v>
      </c>
      <c r="M116" s="207">
        <f t="shared" si="9"/>
        <v>0</v>
      </c>
    </row>
    <row r="117" spans="1:13" s="16" customFormat="1" ht="20.100000000000001" hidden="1" customHeight="1">
      <c r="A117" s="783"/>
      <c r="B117" s="784"/>
      <c r="C117" s="784"/>
      <c r="D117" s="784"/>
      <c r="E117" s="785"/>
      <c r="F117" s="95">
        <v>320</v>
      </c>
      <c r="G117" s="120"/>
      <c r="H117" s="61">
        <v>60130</v>
      </c>
      <c r="I117" s="182">
        <v>0</v>
      </c>
      <c r="J117" s="183">
        <v>0</v>
      </c>
      <c r="K117" s="182">
        <v>0</v>
      </c>
      <c r="L117" s="206">
        <v>0</v>
      </c>
      <c r="M117" s="207">
        <v>0</v>
      </c>
    </row>
    <row r="118" spans="1:13" s="16" customFormat="1" ht="20.100000000000001" hidden="1" customHeight="1" thickBot="1">
      <c r="A118" s="772" t="s">
        <v>50</v>
      </c>
      <c r="B118" s="773"/>
      <c r="C118" s="773"/>
      <c r="D118" s="773"/>
      <c r="E118" s="773"/>
      <c r="F118" s="93">
        <v>320</v>
      </c>
      <c r="G118" s="84"/>
      <c r="H118" s="85">
        <v>20101</v>
      </c>
      <c r="I118" s="224">
        <v>0</v>
      </c>
      <c r="J118" s="225">
        <v>0</v>
      </c>
      <c r="K118" s="224">
        <v>0</v>
      </c>
      <c r="L118" s="254" t="e">
        <f t="shared" si="8"/>
        <v>#DIV/0!</v>
      </c>
      <c r="M118" s="255" t="e">
        <f t="shared" si="9"/>
        <v>#DIV/0!</v>
      </c>
    </row>
    <row r="119" spans="1:13" s="16" customFormat="1" ht="30.75" hidden="1" customHeight="1">
      <c r="A119" s="802" t="s">
        <v>45</v>
      </c>
      <c r="B119" s="803"/>
      <c r="C119" s="803"/>
      <c r="D119" s="803"/>
      <c r="E119" s="803"/>
      <c r="F119" s="73">
        <v>340</v>
      </c>
      <c r="G119" s="86"/>
      <c r="H119" s="86"/>
      <c r="I119" s="234">
        <f>SUM(I121:I131)</f>
        <v>596662.26</v>
      </c>
      <c r="J119" s="199">
        <f>SUM(J121:J131)</f>
        <v>281789.92000000004</v>
      </c>
      <c r="K119" s="200">
        <f>SUM(K121:K131)</f>
        <v>274533.38</v>
      </c>
      <c r="L119" s="201">
        <f t="shared" si="8"/>
        <v>-53.988479177483093</v>
      </c>
      <c r="M119" s="202">
        <f t="shared" si="9"/>
        <v>-2.5751595372893519</v>
      </c>
    </row>
    <row r="120" spans="1:13" s="16" customFormat="1" ht="17.25" hidden="1" customHeight="1">
      <c r="A120" s="796" t="s">
        <v>51</v>
      </c>
      <c r="B120" s="797"/>
      <c r="C120" s="797"/>
      <c r="D120" s="797"/>
      <c r="E120" s="797"/>
      <c r="F120" s="87"/>
      <c r="G120" s="67"/>
      <c r="H120" s="83"/>
      <c r="I120" s="219"/>
      <c r="J120" s="220"/>
      <c r="K120" s="221"/>
      <c r="L120" s="204"/>
      <c r="M120" s="205"/>
    </row>
    <row r="121" spans="1:13" s="16" customFormat="1" ht="18.75" hidden="1" customHeight="1">
      <c r="A121" s="777" t="s">
        <v>49</v>
      </c>
      <c r="B121" s="778"/>
      <c r="C121" s="778"/>
      <c r="D121" s="778"/>
      <c r="E121" s="779"/>
      <c r="F121" s="59">
        <v>340</v>
      </c>
      <c r="G121" s="60"/>
      <c r="H121" s="61">
        <v>50130</v>
      </c>
      <c r="I121" s="182">
        <v>392567.87</v>
      </c>
      <c r="J121" s="183">
        <v>167788.92</v>
      </c>
      <c r="K121" s="182">
        <v>161382.38</v>
      </c>
      <c r="L121" s="206">
        <f t="shared" ref="L121:L142" si="29">K121/I121*100-100</f>
        <v>-58.890578589633428</v>
      </c>
      <c r="M121" s="207">
        <f t="shared" ref="M121:M142" si="30">K121/J121*100-100</f>
        <v>-3.8182139798027208</v>
      </c>
    </row>
    <row r="122" spans="1:13" s="16" customFormat="1" ht="33" hidden="1" customHeight="1">
      <c r="A122" s="780"/>
      <c r="B122" s="781"/>
      <c r="C122" s="781"/>
      <c r="D122" s="781"/>
      <c r="E122" s="782"/>
      <c r="F122" s="59" t="s">
        <v>141</v>
      </c>
      <c r="G122" s="76"/>
      <c r="H122" s="61">
        <v>50130</v>
      </c>
      <c r="I122" s="182">
        <v>0</v>
      </c>
      <c r="J122" s="183">
        <v>0</v>
      </c>
      <c r="K122" s="182">
        <v>0</v>
      </c>
      <c r="L122" s="206">
        <v>100</v>
      </c>
      <c r="M122" s="207">
        <v>0</v>
      </c>
    </row>
    <row r="123" spans="1:13" s="62" customFormat="1" ht="30.75" hidden="1" customHeight="1">
      <c r="A123" s="780"/>
      <c r="B123" s="781"/>
      <c r="C123" s="781"/>
      <c r="D123" s="781"/>
      <c r="E123" s="782"/>
      <c r="F123" s="94">
        <v>340</v>
      </c>
      <c r="G123" s="116">
        <v>801203259</v>
      </c>
      <c r="H123" s="61">
        <v>60130</v>
      </c>
      <c r="I123" s="182">
        <v>0</v>
      </c>
      <c r="J123" s="183">
        <v>0</v>
      </c>
      <c r="K123" s="182">
        <v>0</v>
      </c>
      <c r="L123" s="206" t="e">
        <f t="shared" si="29"/>
        <v>#DIV/0!</v>
      </c>
      <c r="M123" s="207">
        <v>0</v>
      </c>
    </row>
    <row r="124" spans="1:13" s="62" customFormat="1" ht="30.75" hidden="1" customHeight="1">
      <c r="A124" s="780"/>
      <c r="B124" s="781"/>
      <c r="C124" s="781"/>
      <c r="D124" s="781"/>
      <c r="E124" s="782"/>
      <c r="F124" s="94" t="s">
        <v>142</v>
      </c>
      <c r="G124" s="119"/>
      <c r="H124" s="61">
        <v>60130</v>
      </c>
      <c r="I124" s="182">
        <v>0</v>
      </c>
      <c r="J124" s="183">
        <v>0</v>
      </c>
      <c r="K124" s="182">
        <v>0</v>
      </c>
      <c r="L124" s="206">
        <v>0</v>
      </c>
      <c r="M124" s="207">
        <v>0</v>
      </c>
    </row>
    <row r="125" spans="1:13" s="62" customFormat="1" ht="30.75" hidden="1" customHeight="1">
      <c r="A125" s="780"/>
      <c r="B125" s="781"/>
      <c r="C125" s="781"/>
      <c r="D125" s="781"/>
      <c r="E125" s="782"/>
      <c r="F125" s="94">
        <v>340</v>
      </c>
      <c r="G125" s="119">
        <v>801203262</v>
      </c>
      <c r="H125" s="61">
        <v>60130</v>
      </c>
      <c r="I125" s="182">
        <v>4500</v>
      </c>
      <c r="J125" s="183">
        <v>0</v>
      </c>
      <c r="K125" s="182">
        <v>0</v>
      </c>
      <c r="L125" s="206">
        <f t="shared" si="29"/>
        <v>-100</v>
      </c>
      <c r="M125" s="207" t="e">
        <f t="shared" si="30"/>
        <v>#DIV/0!</v>
      </c>
    </row>
    <row r="126" spans="1:13" s="62" customFormat="1" ht="30.75" hidden="1" customHeight="1">
      <c r="A126" s="780"/>
      <c r="B126" s="781"/>
      <c r="C126" s="781"/>
      <c r="D126" s="781"/>
      <c r="E126" s="782"/>
      <c r="F126" s="94" t="s">
        <v>142</v>
      </c>
      <c r="G126" s="124">
        <v>801208304</v>
      </c>
      <c r="H126" s="61">
        <v>60130</v>
      </c>
      <c r="I126" s="182">
        <v>14800</v>
      </c>
      <c r="J126" s="183">
        <v>15550</v>
      </c>
      <c r="K126" s="182">
        <v>15550</v>
      </c>
      <c r="L126" s="206">
        <f t="shared" si="29"/>
        <v>5.0675675675675649</v>
      </c>
      <c r="M126" s="207">
        <f t="shared" si="30"/>
        <v>0</v>
      </c>
    </row>
    <row r="127" spans="1:13" s="62" customFormat="1" ht="30.75" hidden="1" customHeight="1">
      <c r="A127" s="780"/>
      <c r="B127" s="781"/>
      <c r="C127" s="781"/>
      <c r="D127" s="781"/>
      <c r="E127" s="782"/>
      <c r="F127" s="94">
        <v>340</v>
      </c>
      <c r="G127" s="123">
        <v>801208304</v>
      </c>
      <c r="H127" s="61">
        <v>60130</v>
      </c>
      <c r="I127" s="182">
        <v>59200</v>
      </c>
      <c r="J127" s="183">
        <v>68450</v>
      </c>
      <c r="K127" s="182">
        <v>68450</v>
      </c>
      <c r="L127" s="206">
        <f t="shared" si="29"/>
        <v>15.625</v>
      </c>
      <c r="M127" s="207">
        <f t="shared" si="30"/>
        <v>0</v>
      </c>
    </row>
    <row r="128" spans="1:13" s="62" customFormat="1" ht="30.75" hidden="1" customHeight="1">
      <c r="A128" s="780"/>
      <c r="B128" s="781"/>
      <c r="C128" s="781"/>
      <c r="D128" s="781"/>
      <c r="E128" s="782"/>
      <c r="F128" s="94" t="s">
        <v>142</v>
      </c>
      <c r="G128" s="125">
        <v>801203262</v>
      </c>
      <c r="H128" s="61">
        <v>60130</v>
      </c>
      <c r="I128" s="182">
        <v>0</v>
      </c>
      <c r="J128" s="183">
        <v>0</v>
      </c>
      <c r="K128" s="182">
        <v>0</v>
      </c>
      <c r="L128" s="206" t="e">
        <f t="shared" si="29"/>
        <v>#DIV/0!</v>
      </c>
      <c r="M128" s="207">
        <v>0</v>
      </c>
    </row>
    <row r="129" spans="1:14" s="62" customFormat="1" ht="30.75" hidden="1" customHeight="1">
      <c r="A129" s="788"/>
      <c r="B129" s="789"/>
      <c r="C129" s="789"/>
      <c r="D129" s="789"/>
      <c r="E129" s="790"/>
      <c r="F129" s="94">
        <v>340</v>
      </c>
      <c r="G129" s="126">
        <v>801204059</v>
      </c>
      <c r="H129" s="61">
        <v>60130</v>
      </c>
      <c r="I129" s="182">
        <v>100000</v>
      </c>
      <c r="J129" s="183">
        <v>0</v>
      </c>
      <c r="K129" s="182">
        <v>0</v>
      </c>
      <c r="L129" s="206">
        <f t="shared" si="29"/>
        <v>-100</v>
      </c>
      <c r="M129" s="207" t="e">
        <f t="shared" si="30"/>
        <v>#DIV/0!</v>
      </c>
    </row>
    <row r="130" spans="1:14" s="16" customFormat="1" ht="16.5" hidden="1" customHeight="1">
      <c r="A130" s="777" t="s">
        <v>50</v>
      </c>
      <c r="B130" s="778"/>
      <c r="C130" s="778"/>
      <c r="D130" s="778"/>
      <c r="E130" s="779"/>
      <c r="F130" s="96">
        <v>340</v>
      </c>
      <c r="G130" s="105"/>
      <c r="H130" s="72">
        <v>20101</v>
      </c>
      <c r="I130" s="186">
        <v>25594.39</v>
      </c>
      <c r="J130" s="233">
        <v>30001</v>
      </c>
      <c r="K130" s="186">
        <v>29151</v>
      </c>
      <c r="L130" s="184">
        <f t="shared" si="29"/>
        <v>13.896053002239952</v>
      </c>
      <c r="M130" s="185">
        <f t="shared" si="30"/>
        <v>-2.8332388920369311</v>
      </c>
    </row>
    <row r="131" spans="1:14" s="16" customFormat="1" ht="33" hidden="1" customHeight="1" thickBot="1">
      <c r="A131" s="788"/>
      <c r="B131" s="789"/>
      <c r="C131" s="789"/>
      <c r="D131" s="789"/>
      <c r="E131" s="790"/>
      <c r="F131" s="94" t="s">
        <v>142</v>
      </c>
      <c r="G131" s="71"/>
      <c r="H131" s="109">
        <v>20101</v>
      </c>
      <c r="I131" s="223">
        <v>0</v>
      </c>
      <c r="J131" s="187">
        <v>0</v>
      </c>
      <c r="K131" s="223">
        <v>0</v>
      </c>
      <c r="L131" s="259">
        <v>0</v>
      </c>
      <c r="M131" s="260">
        <v>0</v>
      </c>
    </row>
    <row r="132" spans="1:14" s="11" customFormat="1" ht="47.25" hidden="1" customHeight="1">
      <c r="A132" s="838" t="s">
        <v>46</v>
      </c>
      <c r="B132" s="839"/>
      <c r="C132" s="839"/>
      <c r="D132" s="839"/>
      <c r="E132" s="839"/>
      <c r="F132" s="839"/>
      <c r="G132" s="30"/>
      <c r="H132" s="30"/>
      <c r="I132" s="51">
        <f>SUM(I134:I136)</f>
        <v>3321648.7000000007</v>
      </c>
      <c r="J132" s="51">
        <f>SUM(J134:J136)</f>
        <v>4056407.1100000003</v>
      </c>
      <c r="K132" s="52">
        <f>SUM(K134:K136)</f>
        <v>4026900.84</v>
      </c>
      <c r="L132" s="47">
        <f t="shared" si="29"/>
        <v>21.231990607555787</v>
      </c>
      <c r="M132" s="48">
        <f t="shared" si="30"/>
        <v>-0.72739912932458139</v>
      </c>
      <c r="N132" s="16"/>
    </row>
    <row r="133" spans="1:14" s="16" customFormat="1" ht="18.75" hidden="1" customHeight="1">
      <c r="A133" s="840" t="s">
        <v>67</v>
      </c>
      <c r="B133" s="841"/>
      <c r="C133" s="841"/>
      <c r="D133" s="841"/>
      <c r="E133" s="841"/>
      <c r="F133" s="841"/>
      <c r="G133" s="33"/>
      <c r="H133" s="31"/>
      <c r="I133" s="46"/>
      <c r="J133" s="45"/>
      <c r="K133" s="44"/>
      <c r="L133" s="49"/>
      <c r="M133" s="50"/>
    </row>
    <row r="134" spans="1:14" s="16" customFormat="1" ht="27.75" hidden="1" customHeight="1">
      <c r="A134" s="796" t="s">
        <v>49</v>
      </c>
      <c r="B134" s="797"/>
      <c r="C134" s="797"/>
      <c r="D134" s="797"/>
      <c r="E134" s="797"/>
      <c r="F134" s="797"/>
      <c r="G134" s="32"/>
      <c r="H134" s="61">
        <v>50130</v>
      </c>
      <c r="I134" s="245">
        <f>I59+I66+I71+I77+I80+I87+I90+I96+I105+I116+I121+I122</f>
        <v>3289613.3100000005</v>
      </c>
      <c r="J134" s="245">
        <f>J59+J66+J71+J77+J80+J87+J90+J96+J105+J116+J121+J122</f>
        <v>3978386.1100000003</v>
      </c>
      <c r="K134" s="245">
        <f>K59+K66+K71+K77+K80+K87+K90+K96+K105+K116+K121+K122</f>
        <v>3949729.84</v>
      </c>
      <c r="L134" s="184">
        <f t="shared" si="29"/>
        <v>20.06669075642813</v>
      </c>
      <c r="M134" s="185">
        <f t="shared" si="30"/>
        <v>-0.7202988651094131</v>
      </c>
    </row>
    <row r="135" spans="1:14" s="16" customFormat="1" ht="24" hidden="1" customHeight="1">
      <c r="A135" s="798" t="s">
        <v>173</v>
      </c>
      <c r="B135" s="799"/>
      <c r="C135" s="799"/>
      <c r="D135" s="799"/>
      <c r="E135" s="799"/>
      <c r="F135" s="799"/>
      <c r="G135" s="34"/>
      <c r="H135" s="145">
        <v>50300</v>
      </c>
      <c r="I135" s="229">
        <f>I60+I72</f>
        <v>0</v>
      </c>
      <c r="J135" s="230">
        <f>J60+J72</f>
        <v>0</v>
      </c>
      <c r="K135" s="297">
        <f t="shared" ref="K135" si="31">K60+K72</f>
        <v>0</v>
      </c>
      <c r="L135" s="184">
        <v>0</v>
      </c>
      <c r="M135" s="185">
        <v>0</v>
      </c>
    </row>
    <row r="136" spans="1:14" s="11" customFormat="1" ht="27.75" hidden="1" customHeight="1" thickBot="1">
      <c r="A136" s="1003" t="s">
        <v>50</v>
      </c>
      <c r="B136" s="1004"/>
      <c r="C136" s="1004"/>
      <c r="D136" s="1004"/>
      <c r="E136" s="1004"/>
      <c r="F136" s="1004"/>
      <c r="G136" s="289"/>
      <c r="H136" s="288">
        <v>20101</v>
      </c>
      <c r="I136" s="298">
        <f>I62+I68+I73+I81+I99+I108+I118+I130+I131</f>
        <v>32035.39</v>
      </c>
      <c r="J136" s="298">
        <f>J62+J68+J73+J81+J99+J108+J118+J130+J131</f>
        <v>78021</v>
      </c>
      <c r="K136" s="298">
        <f>K62+K68+K73+K81+K99+K108+K118+K130+K131</f>
        <v>77171</v>
      </c>
      <c r="L136" s="290">
        <f t="shared" ref="L136" si="32">K136/I136*100-100</f>
        <v>140.89296243935223</v>
      </c>
      <c r="M136" s="291">
        <f t="shared" ref="M136" si="33">K136/J136*100-100</f>
        <v>-1.0894502762076996</v>
      </c>
      <c r="N136" s="43"/>
    </row>
    <row r="137" spans="1:14" s="11" customFormat="1" ht="59.25" hidden="1" customHeight="1" thickBot="1">
      <c r="A137" s="907" t="s">
        <v>176</v>
      </c>
      <c r="B137" s="908"/>
      <c r="C137" s="908"/>
      <c r="D137" s="908"/>
      <c r="E137" s="908"/>
      <c r="F137" s="908"/>
      <c r="G137" s="292"/>
      <c r="H137" s="293">
        <v>20201</v>
      </c>
      <c r="I137" s="294">
        <f>I63+I74+I93</f>
        <v>6000</v>
      </c>
      <c r="J137" s="294">
        <f>J63+J74+J93</f>
        <v>0</v>
      </c>
      <c r="K137" s="294">
        <f>K63+K74+K93</f>
        <v>0</v>
      </c>
      <c r="L137" s="295">
        <f t="shared" si="29"/>
        <v>-100</v>
      </c>
      <c r="M137" s="296" t="e">
        <f t="shared" si="30"/>
        <v>#DIV/0!</v>
      </c>
      <c r="N137" s="16"/>
    </row>
    <row r="138" spans="1:14" s="11" customFormat="1" ht="64.5" hidden="1" customHeight="1">
      <c r="A138" s="833" t="s">
        <v>65</v>
      </c>
      <c r="B138" s="834"/>
      <c r="C138" s="834"/>
      <c r="D138" s="834"/>
      <c r="E138" s="834"/>
      <c r="F138" s="835"/>
      <c r="G138" s="128"/>
      <c r="H138" s="129"/>
      <c r="I138" s="130">
        <f>SUM(I140:I148)</f>
        <v>230000</v>
      </c>
      <c r="J138" s="131">
        <f>SUM(J140:J148)</f>
        <v>145000</v>
      </c>
      <c r="K138" s="132">
        <f>SUM(K140:K148)</f>
        <v>145000</v>
      </c>
      <c r="L138" s="133">
        <f t="shared" si="29"/>
        <v>-36.95652173913043</v>
      </c>
      <c r="M138" s="134">
        <f t="shared" si="30"/>
        <v>0</v>
      </c>
      <c r="N138" s="16"/>
    </row>
    <row r="139" spans="1:14" s="16" customFormat="1" ht="18.75" hidden="1" customHeight="1">
      <c r="A139" s="836" t="s">
        <v>27</v>
      </c>
      <c r="B139" s="837"/>
      <c r="C139" s="837"/>
      <c r="D139" s="837"/>
      <c r="E139" s="837"/>
      <c r="F139" s="837"/>
      <c r="G139" s="34"/>
      <c r="H139" s="99"/>
      <c r="I139" s="171"/>
      <c r="J139" s="172"/>
      <c r="K139" s="173"/>
      <c r="L139" s="174"/>
      <c r="M139" s="175"/>
      <c r="N139" s="11"/>
    </row>
    <row r="140" spans="1:14" s="98" customFormat="1" ht="47.25" hidden="1" customHeight="1">
      <c r="A140" s="859" t="s">
        <v>177</v>
      </c>
      <c r="B140" s="860"/>
      <c r="C140" s="860"/>
      <c r="D140" s="860"/>
      <c r="E140" s="860"/>
      <c r="F140" s="861"/>
      <c r="G140" s="139">
        <v>801412306</v>
      </c>
      <c r="H140" s="127">
        <v>60130</v>
      </c>
      <c r="I140" s="176">
        <f>I97</f>
        <v>0</v>
      </c>
      <c r="J140" s="177">
        <f t="shared" ref="J140:K140" si="34">J97</f>
        <v>0</v>
      </c>
      <c r="K140" s="176">
        <f t="shared" si="34"/>
        <v>0</v>
      </c>
      <c r="L140" s="178">
        <v>0</v>
      </c>
      <c r="M140" s="179">
        <v>0</v>
      </c>
      <c r="N140" s="97"/>
    </row>
    <row r="141" spans="1:14" s="98" customFormat="1" ht="35.25" hidden="1" customHeight="1">
      <c r="A141" s="859" t="s">
        <v>178</v>
      </c>
      <c r="B141" s="860"/>
      <c r="C141" s="860"/>
      <c r="D141" s="860"/>
      <c r="E141" s="860"/>
      <c r="F141" s="861"/>
      <c r="G141" s="137">
        <v>801502011</v>
      </c>
      <c r="H141" s="127">
        <v>60130</v>
      </c>
      <c r="I141" s="176">
        <v>0</v>
      </c>
      <c r="J141" s="177">
        <f t="shared" ref="J141:K141" si="35">J123</f>
        <v>0</v>
      </c>
      <c r="K141" s="176">
        <f t="shared" si="35"/>
        <v>0</v>
      </c>
      <c r="L141" s="178">
        <v>0</v>
      </c>
      <c r="M141" s="180">
        <v>0</v>
      </c>
      <c r="N141" s="97"/>
    </row>
    <row r="142" spans="1:14" s="98" customFormat="1" ht="35.25" hidden="1" customHeight="1">
      <c r="A142" s="859" t="s">
        <v>190</v>
      </c>
      <c r="B142" s="860"/>
      <c r="C142" s="860"/>
      <c r="D142" s="860"/>
      <c r="E142" s="860"/>
      <c r="F142" s="861"/>
      <c r="G142" s="138">
        <v>801203259</v>
      </c>
      <c r="H142" s="127">
        <v>60130</v>
      </c>
      <c r="I142" s="176">
        <f>I106+I123</f>
        <v>20000</v>
      </c>
      <c r="J142" s="177">
        <f>J106+J123</f>
        <v>20000</v>
      </c>
      <c r="K142" s="176">
        <f>K106+J123</f>
        <v>20000</v>
      </c>
      <c r="L142" s="178">
        <f t="shared" si="29"/>
        <v>0</v>
      </c>
      <c r="M142" s="181">
        <f t="shared" si="30"/>
        <v>0</v>
      </c>
      <c r="N142" s="97"/>
    </row>
    <row r="143" spans="1:14" s="98" customFormat="1" ht="49.5" hidden="1" customHeight="1">
      <c r="A143" s="859" t="s">
        <v>179</v>
      </c>
      <c r="B143" s="860"/>
      <c r="C143" s="860"/>
      <c r="D143" s="860"/>
      <c r="E143" s="860"/>
      <c r="F143" s="860"/>
      <c r="G143" s="139">
        <v>801502514</v>
      </c>
      <c r="H143" s="127">
        <v>60130</v>
      </c>
      <c r="I143" s="176">
        <f>I102</f>
        <v>0</v>
      </c>
      <c r="J143" s="177">
        <f t="shared" ref="J143:K143" si="36">J102</f>
        <v>0</v>
      </c>
      <c r="K143" s="176">
        <f t="shared" si="36"/>
        <v>0</v>
      </c>
      <c r="L143" s="178">
        <v>0</v>
      </c>
      <c r="M143" s="180">
        <v>0</v>
      </c>
      <c r="N143" s="97"/>
    </row>
    <row r="144" spans="1:14" s="98" customFormat="1" ht="58.5" hidden="1" customHeight="1">
      <c r="A144" s="859" t="s">
        <v>165</v>
      </c>
      <c r="B144" s="860"/>
      <c r="C144" s="860"/>
      <c r="D144" s="860"/>
      <c r="E144" s="860"/>
      <c r="F144" s="860"/>
      <c r="G144" s="140">
        <v>801805148</v>
      </c>
      <c r="H144" s="127">
        <v>60300</v>
      </c>
      <c r="I144" s="176">
        <f>I61</f>
        <v>0</v>
      </c>
      <c r="J144" s="177">
        <f t="shared" ref="J144:K144" si="37">J61</f>
        <v>0</v>
      </c>
      <c r="K144" s="176">
        <f t="shared" si="37"/>
        <v>0</v>
      </c>
      <c r="L144" s="178">
        <v>0</v>
      </c>
      <c r="M144" s="180">
        <v>0</v>
      </c>
      <c r="N144" s="97"/>
    </row>
    <row r="145" spans="1:14" s="98" customFormat="1" ht="79.5" hidden="1" customHeight="1">
      <c r="A145" s="859" t="s">
        <v>188</v>
      </c>
      <c r="B145" s="860"/>
      <c r="C145" s="860"/>
      <c r="D145" s="860"/>
      <c r="E145" s="860"/>
      <c r="F145" s="860"/>
      <c r="G145" s="141">
        <v>801208304</v>
      </c>
      <c r="H145" s="127">
        <v>60130</v>
      </c>
      <c r="I145" s="176">
        <f>I67+I126+I127</f>
        <v>80000</v>
      </c>
      <c r="J145" s="177">
        <f>J67+J126+J127</f>
        <v>90000</v>
      </c>
      <c r="K145" s="176">
        <f t="shared" ref="K145" si="38">K67+K126+K127</f>
        <v>90000</v>
      </c>
      <c r="L145" s="178">
        <f t="shared" ref="L145:L148" si="39">K145/I145*100-100</f>
        <v>12.5</v>
      </c>
      <c r="M145" s="180">
        <f t="shared" ref="M145:M148" si="40">K145/J145*100-100</f>
        <v>0</v>
      </c>
      <c r="N145" s="97"/>
    </row>
    <row r="146" spans="1:14" s="98" customFormat="1" ht="48.75" hidden="1" customHeight="1">
      <c r="A146" s="859" t="s">
        <v>180</v>
      </c>
      <c r="B146" s="860"/>
      <c r="C146" s="860"/>
      <c r="D146" s="860"/>
      <c r="E146" s="860"/>
      <c r="F146" s="860"/>
      <c r="G146" s="142">
        <v>801204059</v>
      </c>
      <c r="H146" s="127">
        <v>60130</v>
      </c>
      <c r="I146" s="176">
        <f>I92</f>
        <v>0</v>
      </c>
      <c r="J146" s="177">
        <f t="shared" ref="J146:K146" si="41">J92</f>
        <v>0</v>
      </c>
      <c r="K146" s="176">
        <f t="shared" si="41"/>
        <v>0</v>
      </c>
      <c r="L146" s="178">
        <v>0</v>
      </c>
      <c r="M146" s="180">
        <v>0</v>
      </c>
      <c r="N146" s="97"/>
    </row>
    <row r="147" spans="1:14" s="98" customFormat="1" ht="48.75" hidden="1" customHeight="1">
      <c r="A147" s="859" t="s">
        <v>189</v>
      </c>
      <c r="B147" s="1001"/>
      <c r="C147" s="1001"/>
      <c r="D147" s="1001"/>
      <c r="E147" s="1001"/>
      <c r="F147" s="1002"/>
      <c r="G147" s="142">
        <v>801204059</v>
      </c>
      <c r="H147" s="127">
        <v>60130</v>
      </c>
      <c r="I147" s="176">
        <f>I91+I129</f>
        <v>100000</v>
      </c>
      <c r="J147" s="177">
        <f>J91+J129</f>
        <v>0</v>
      </c>
      <c r="K147" s="176">
        <f>K91+K129</f>
        <v>0</v>
      </c>
      <c r="L147" s="178">
        <f t="shared" ref="L147" si="42">K147/I147*100-100</f>
        <v>-100</v>
      </c>
      <c r="M147" s="180" t="e">
        <f t="shared" ref="M147" si="43">K147/J147*100-100</f>
        <v>#DIV/0!</v>
      </c>
      <c r="N147" s="97"/>
    </row>
    <row r="148" spans="1:14" s="98" customFormat="1" ht="48.75" hidden="1" customHeight="1">
      <c r="A148" s="859" t="s">
        <v>189</v>
      </c>
      <c r="B148" s="860"/>
      <c r="C148" s="860"/>
      <c r="D148" s="860"/>
      <c r="E148" s="860"/>
      <c r="F148" s="860"/>
      <c r="G148" s="143">
        <v>801203262</v>
      </c>
      <c r="H148" s="127">
        <v>60130</v>
      </c>
      <c r="I148" s="176">
        <f>I98+I107+I125+I128</f>
        <v>30000</v>
      </c>
      <c r="J148" s="177">
        <f>J98+J107+J125+J128</f>
        <v>35000</v>
      </c>
      <c r="K148" s="176">
        <f>K98+K107+K125+K128</f>
        <v>35000</v>
      </c>
      <c r="L148" s="178">
        <f t="shared" si="39"/>
        <v>16.666666666666671</v>
      </c>
      <c r="M148" s="180">
        <f t="shared" si="40"/>
        <v>0</v>
      </c>
      <c r="N148" s="97"/>
    </row>
    <row r="149" spans="1:14" ht="14.25" hidden="1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4" s="43" customFormat="1" ht="21.75" customHeight="1">
      <c r="A150" s="758" t="s">
        <v>156</v>
      </c>
      <c r="B150" s="758"/>
      <c r="C150" s="758"/>
      <c r="D150" s="758"/>
      <c r="E150" s="758"/>
      <c r="F150" s="758"/>
      <c r="G150" s="758"/>
      <c r="H150" s="758"/>
      <c r="I150" s="758"/>
      <c r="J150" s="758"/>
      <c r="K150" s="758"/>
      <c r="L150" s="758"/>
      <c r="M150" s="758"/>
    </row>
    <row r="151" spans="1:14" s="43" customFormat="1" ht="140.25" hidden="1" customHeight="1">
      <c r="A151" s="759" t="s">
        <v>19</v>
      </c>
      <c r="B151" s="760"/>
      <c r="C151" s="760"/>
      <c r="D151" s="760"/>
      <c r="E151" s="760"/>
      <c r="F151" s="382" t="s">
        <v>157</v>
      </c>
      <c r="G151" s="382" t="s">
        <v>158</v>
      </c>
      <c r="H151" s="382" t="s">
        <v>159</v>
      </c>
      <c r="I151" s="761" t="s">
        <v>160</v>
      </c>
      <c r="J151" s="761"/>
      <c r="K151" s="761" t="s">
        <v>161</v>
      </c>
      <c r="L151" s="761"/>
      <c r="M151" s="762"/>
    </row>
    <row r="152" spans="1:14" s="43" customFormat="1" ht="57.75" hidden="1" customHeight="1">
      <c r="A152" s="763" t="s">
        <v>199</v>
      </c>
      <c r="B152" s="764"/>
      <c r="C152" s="764"/>
      <c r="D152" s="764"/>
      <c r="E152" s="765"/>
      <c r="F152" s="167" t="s">
        <v>171</v>
      </c>
      <c r="G152" s="168">
        <v>25</v>
      </c>
      <c r="H152" s="168">
        <v>24</v>
      </c>
      <c r="I152" s="769" t="s">
        <v>192</v>
      </c>
      <c r="J152" s="770"/>
      <c r="K152" s="766" t="s">
        <v>182</v>
      </c>
      <c r="L152" s="767"/>
      <c r="M152" s="768"/>
    </row>
    <row r="153" spans="1:14" s="43" customFormat="1" ht="84" hidden="1" customHeight="1">
      <c r="A153" s="763" t="s">
        <v>200</v>
      </c>
      <c r="B153" s="764"/>
      <c r="C153" s="764"/>
      <c r="D153" s="764"/>
      <c r="E153" s="765"/>
      <c r="F153" s="167" t="s">
        <v>194</v>
      </c>
      <c r="G153" s="168">
        <v>256</v>
      </c>
      <c r="H153" s="168">
        <v>256</v>
      </c>
      <c r="I153" s="769" t="s">
        <v>162</v>
      </c>
      <c r="J153" s="770"/>
      <c r="K153" s="771" t="s">
        <v>163</v>
      </c>
      <c r="L153" s="767"/>
      <c r="M153" s="768"/>
    </row>
    <row r="154" spans="1:14" s="43" customFormat="1" ht="61.5" hidden="1" customHeight="1" thickBot="1">
      <c r="A154" s="753" t="s">
        <v>202</v>
      </c>
      <c r="B154" s="754"/>
      <c r="C154" s="754"/>
      <c r="D154" s="754"/>
      <c r="E154" s="755"/>
      <c r="F154" s="169" t="s">
        <v>208</v>
      </c>
      <c r="G154" s="170"/>
      <c r="H154" s="170"/>
      <c r="I154" s="756"/>
      <c r="J154" s="757"/>
      <c r="K154" s="750"/>
      <c r="L154" s="751"/>
      <c r="M154" s="752"/>
    </row>
    <row r="155" spans="1:14" s="43" customFormat="1" ht="41.25" hidden="1" customHeight="1" thickBot="1">
      <c r="A155" s="763" t="s">
        <v>201</v>
      </c>
      <c r="B155" s="764"/>
      <c r="C155" s="764"/>
      <c r="D155" s="764"/>
      <c r="E155" s="765"/>
      <c r="F155" s="169" t="s">
        <v>208</v>
      </c>
      <c r="G155" s="170">
        <v>322</v>
      </c>
      <c r="H155" s="170">
        <v>320</v>
      </c>
      <c r="I155" s="756" t="s">
        <v>193</v>
      </c>
      <c r="J155" s="757"/>
      <c r="K155" s="750" t="s">
        <v>183</v>
      </c>
      <c r="L155" s="751"/>
      <c r="M155" s="752"/>
    </row>
    <row r="156" spans="1:14" s="43" customFormat="1" ht="42" hidden="1" customHeight="1" thickBot="1">
      <c r="A156" s="763" t="s">
        <v>203</v>
      </c>
      <c r="B156" s="764"/>
      <c r="C156" s="764"/>
      <c r="D156" s="764"/>
      <c r="E156" s="765"/>
      <c r="F156" s="169" t="s">
        <v>208</v>
      </c>
      <c r="G156" s="170">
        <v>6</v>
      </c>
      <c r="H156" s="170">
        <v>6</v>
      </c>
      <c r="I156" s="756" t="s">
        <v>162</v>
      </c>
      <c r="J156" s="757"/>
      <c r="K156" s="750" t="s">
        <v>183</v>
      </c>
      <c r="L156" s="751"/>
      <c r="M156" s="752"/>
    </row>
    <row r="157" spans="1:14" s="43" customFormat="1" ht="49.5" hidden="1" customHeight="1" thickBot="1">
      <c r="A157" s="753" t="s">
        <v>204</v>
      </c>
      <c r="B157" s="754"/>
      <c r="C157" s="754"/>
      <c r="D157" s="754"/>
      <c r="E157" s="755"/>
      <c r="F157" s="169" t="s">
        <v>208</v>
      </c>
      <c r="G157" s="170">
        <v>5</v>
      </c>
      <c r="H157" s="170">
        <v>5</v>
      </c>
      <c r="I157" s="756" t="s">
        <v>162</v>
      </c>
      <c r="J157" s="757"/>
      <c r="K157" s="750" t="s">
        <v>183</v>
      </c>
      <c r="L157" s="751"/>
      <c r="M157" s="752"/>
    </row>
    <row r="158" spans="1:14" s="43" customFormat="1" ht="48" hidden="1" customHeight="1" thickBot="1">
      <c r="A158" s="763" t="s">
        <v>205</v>
      </c>
      <c r="B158" s="764"/>
      <c r="C158" s="764"/>
      <c r="D158" s="764"/>
      <c r="E158" s="765"/>
      <c r="F158" s="167" t="s">
        <v>208</v>
      </c>
      <c r="G158" s="170">
        <v>2</v>
      </c>
      <c r="H158" s="170">
        <v>2</v>
      </c>
      <c r="I158" s="756" t="s">
        <v>162</v>
      </c>
      <c r="J158" s="757"/>
      <c r="K158" s="750" t="s">
        <v>183</v>
      </c>
      <c r="L158" s="751"/>
      <c r="M158" s="752"/>
    </row>
    <row r="159" spans="1:14" s="43" customFormat="1" ht="48" hidden="1" customHeight="1" thickBot="1">
      <c r="A159" s="763" t="s">
        <v>206</v>
      </c>
      <c r="B159" s="764"/>
      <c r="C159" s="764"/>
      <c r="D159" s="764"/>
      <c r="E159" s="765"/>
      <c r="F159" s="167" t="s">
        <v>208</v>
      </c>
      <c r="G159" s="170">
        <v>175</v>
      </c>
      <c r="H159" s="170">
        <v>175</v>
      </c>
      <c r="I159" s="756" t="s">
        <v>162</v>
      </c>
      <c r="J159" s="757"/>
      <c r="K159" s="750" t="s">
        <v>183</v>
      </c>
      <c r="L159" s="751"/>
      <c r="M159" s="752"/>
    </row>
    <row r="160" spans="1:14" s="43" customFormat="1" ht="96" hidden="1" customHeight="1" thickBot="1">
      <c r="A160" s="753" t="s">
        <v>207</v>
      </c>
      <c r="B160" s="754"/>
      <c r="C160" s="754"/>
      <c r="D160" s="754"/>
      <c r="E160" s="755"/>
      <c r="F160" s="169" t="s">
        <v>171</v>
      </c>
      <c r="G160" s="170">
        <v>51</v>
      </c>
      <c r="H160" s="170">
        <v>51</v>
      </c>
      <c r="I160" s="756" t="s">
        <v>162</v>
      </c>
      <c r="J160" s="757"/>
      <c r="K160" s="750" t="s">
        <v>183</v>
      </c>
      <c r="L160" s="751"/>
      <c r="M160" s="752"/>
    </row>
    <row r="161" spans="1:13" s="43" customFormat="1" ht="57.75" hidden="1" customHeight="1" thickBot="1">
      <c r="A161" s="722" t="s">
        <v>212</v>
      </c>
      <c r="B161" s="728" t="s">
        <v>213</v>
      </c>
      <c r="C161" s="729"/>
      <c r="D161" s="730"/>
      <c r="E161" s="728" t="s">
        <v>214</v>
      </c>
      <c r="F161" s="730"/>
      <c r="G161" s="737" t="s">
        <v>215</v>
      </c>
      <c r="H161" s="738"/>
      <c r="I161" s="738"/>
      <c r="J161" s="739"/>
      <c r="K161" s="737" t="s">
        <v>216</v>
      </c>
      <c r="L161" s="738"/>
      <c r="M161" s="739"/>
    </row>
    <row r="162" spans="1:13" s="43" customFormat="1" ht="84" hidden="1" customHeight="1" thickBot="1">
      <c r="A162" s="726"/>
      <c r="B162" s="734"/>
      <c r="C162" s="735"/>
      <c r="D162" s="736"/>
      <c r="E162" s="734"/>
      <c r="F162" s="736"/>
      <c r="G162" s="722" t="s">
        <v>217</v>
      </c>
      <c r="H162" s="742" t="s">
        <v>218</v>
      </c>
      <c r="I162" s="743"/>
      <c r="J162" s="722" t="s">
        <v>219</v>
      </c>
      <c r="K162" s="378" t="s">
        <v>220</v>
      </c>
      <c r="L162" s="378" t="s">
        <v>222</v>
      </c>
      <c r="M162" s="378" t="s">
        <v>224</v>
      </c>
    </row>
    <row r="163" spans="1:13" s="43" customFormat="1" ht="61.5" hidden="1" customHeight="1">
      <c r="A163" s="726"/>
      <c r="B163" s="378" t="s">
        <v>226</v>
      </c>
      <c r="C163" s="378" t="s">
        <v>226</v>
      </c>
      <c r="D163" s="378" t="s">
        <v>226</v>
      </c>
      <c r="E163" s="378" t="s">
        <v>228</v>
      </c>
      <c r="F163" s="378" t="s">
        <v>229</v>
      </c>
      <c r="G163" s="726"/>
      <c r="H163" s="722" t="s">
        <v>230</v>
      </c>
      <c r="I163" s="722" t="s">
        <v>231</v>
      </c>
      <c r="J163" s="726"/>
      <c r="K163" s="378" t="s">
        <v>221</v>
      </c>
      <c r="L163" s="378" t="s">
        <v>223</v>
      </c>
      <c r="M163" s="378" t="s">
        <v>225</v>
      </c>
    </row>
    <row r="164" spans="1:13" s="43" customFormat="1" ht="41.25" hidden="1" customHeight="1" thickBot="1">
      <c r="A164" s="723"/>
      <c r="B164" s="379" t="s">
        <v>227</v>
      </c>
      <c r="C164" s="379" t="s">
        <v>227</v>
      </c>
      <c r="D164" s="379" t="s">
        <v>227</v>
      </c>
      <c r="E164" s="379" t="s">
        <v>227</v>
      </c>
      <c r="F164" s="379" t="s">
        <v>227</v>
      </c>
      <c r="G164" s="723"/>
      <c r="H164" s="723"/>
      <c r="I164" s="723"/>
      <c r="J164" s="723"/>
      <c r="K164" s="309"/>
      <c r="L164" s="309"/>
      <c r="M164" s="309"/>
    </row>
    <row r="165" spans="1:13" s="43" customFormat="1" ht="42" hidden="1" customHeight="1" thickBot="1">
      <c r="A165" s="376">
        <v>1</v>
      </c>
      <c r="B165" s="379">
        <v>2</v>
      </c>
      <c r="C165" s="379">
        <v>3</v>
      </c>
      <c r="D165" s="379">
        <v>4</v>
      </c>
      <c r="E165" s="379">
        <v>5</v>
      </c>
      <c r="F165" s="379">
        <v>6</v>
      </c>
      <c r="G165" s="379">
        <v>7</v>
      </c>
      <c r="H165" s="379">
        <v>8</v>
      </c>
      <c r="I165" s="379">
        <v>9</v>
      </c>
      <c r="J165" s="379">
        <v>10</v>
      </c>
      <c r="K165" s="379">
        <v>11</v>
      </c>
      <c r="L165" s="379">
        <v>12</v>
      </c>
      <c r="M165" s="379">
        <v>13</v>
      </c>
    </row>
    <row r="166" spans="1:13" s="43" customFormat="1" ht="49.5" hidden="1" customHeight="1">
      <c r="A166" s="693" t="s">
        <v>232</v>
      </c>
      <c r="B166" s="747" t="s">
        <v>162</v>
      </c>
      <c r="C166" s="747" t="s">
        <v>162</v>
      </c>
      <c r="D166" s="747" t="s">
        <v>162</v>
      </c>
      <c r="E166" s="747" t="s">
        <v>162</v>
      </c>
      <c r="F166" s="747" t="s">
        <v>162</v>
      </c>
      <c r="G166" s="722" t="s">
        <v>233</v>
      </c>
      <c r="H166" s="722" t="s">
        <v>234</v>
      </c>
      <c r="I166" s="722">
        <v>642</v>
      </c>
      <c r="J166" s="378" t="s">
        <v>235</v>
      </c>
      <c r="K166" s="693">
        <v>23</v>
      </c>
      <c r="L166" s="693"/>
      <c r="M166" s="693"/>
    </row>
    <row r="167" spans="1:13" s="43" customFormat="1" ht="27" hidden="1" customHeight="1">
      <c r="A167" s="694"/>
      <c r="B167" s="748"/>
      <c r="C167" s="748"/>
      <c r="D167" s="748"/>
      <c r="E167" s="748"/>
      <c r="F167" s="748"/>
      <c r="G167" s="726"/>
      <c r="H167" s="726"/>
      <c r="I167" s="726"/>
      <c r="J167" s="378" t="s">
        <v>236</v>
      </c>
      <c r="K167" s="694"/>
      <c r="L167" s="694"/>
      <c r="M167" s="694"/>
    </row>
    <row r="168" spans="1:13" s="43" customFormat="1" ht="48" hidden="1" customHeight="1" thickBot="1">
      <c r="A168" s="695"/>
      <c r="B168" s="749"/>
      <c r="C168" s="749"/>
      <c r="D168" s="749"/>
      <c r="E168" s="749"/>
      <c r="F168" s="749"/>
      <c r="G168" s="723"/>
      <c r="H168" s="723"/>
      <c r="I168" s="723"/>
      <c r="J168" s="379" t="s">
        <v>237</v>
      </c>
      <c r="K168" s="695"/>
      <c r="L168" s="695"/>
      <c r="M168" s="695"/>
    </row>
    <row r="169" spans="1:13" s="43" customFormat="1" ht="48" hidden="1" customHeight="1">
      <c r="A169" s="690" t="s">
        <v>238</v>
      </c>
      <c r="B169" s="722" t="s">
        <v>239</v>
      </c>
      <c r="C169" s="687"/>
      <c r="D169" s="687" t="s">
        <v>162</v>
      </c>
      <c r="E169" s="687" t="s">
        <v>162</v>
      </c>
      <c r="F169" s="687" t="s">
        <v>162</v>
      </c>
      <c r="G169" s="744" t="s">
        <v>240</v>
      </c>
      <c r="H169" s="687" t="s">
        <v>234</v>
      </c>
      <c r="I169" s="687">
        <v>642</v>
      </c>
      <c r="J169" s="317" t="s">
        <v>241</v>
      </c>
      <c r="K169" s="687">
        <v>320</v>
      </c>
      <c r="L169" s="687"/>
      <c r="M169" s="687"/>
    </row>
    <row r="170" spans="1:13" s="43" customFormat="1" ht="48" hidden="1" customHeight="1" thickBot="1">
      <c r="A170" s="692"/>
      <c r="B170" s="723"/>
      <c r="C170" s="689"/>
      <c r="D170" s="689"/>
      <c r="E170" s="689"/>
      <c r="F170" s="689"/>
      <c r="G170" s="746"/>
      <c r="H170" s="689"/>
      <c r="I170" s="689"/>
      <c r="J170" s="318" t="s">
        <v>242</v>
      </c>
      <c r="K170" s="689"/>
      <c r="L170" s="689"/>
      <c r="M170" s="689"/>
    </row>
    <row r="171" spans="1:13" s="43" customFormat="1" ht="48" hidden="1" customHeight="1">
      <c r="A171" s="690" t="s">
        <v>243</v>
      </c>
      <c r="B171" s="693" t="s">
        <v>244</v>
      </c>
      <c r="C171" s="687"/>
      <c r="D171" s="687" t="s">
        <v>162</v>
      </c>
      <c r="E171" s="687" t="s">
        <v>162</v>
      </c>
      <c r="F171" s="687" t="s">
        <v>162</v>
      </c>
      <c r="G171" s="744" t="s">
        <v>240</v>
      </c>
      <c r="H171" s="687" t="s">
        <v>234</v>
      </c>
      <c r="I171" s="687">
        <v>642</v>
      </c>
      <c r="J171" s="377" t="s">
        <v>245</v>
      </c>
      <c r="K171" s="687">
        <v>12</v>
      </c>
      <c r="L171" s="687"/>
      <c r="M171" s="687"/>
    </row>
    <row r="172" spans="1:13" s="43" customFormat="1" ht="19.5" hidden="1" customHeight="1">
      <c r="A172" s="691"/>
      <c r="B172" s="694"/>
      <c r="C172" s="688"/>
      <c r="D172" s="688"/>
      <c r="E172" s="688"/>
      <c r="F172" s="688"/>
      <c r="G172" s="745"/>
      <c r="H172" s="688"/>
      <c r="I172" s="688"/>
      <c r="J172" s="378" t="s">
        <v>236</v>
      </c>
      <c r="K172" s="688"/>
      <c r="L172" s="688"/>
      <c r="M172" s="688"/>
    </row>
    <row r="173" spans="1:13" s="43" customFormat="1" ht="42" hidden="1" customHeight="1" thickBot="1">
      <c r="A173" s="692"/>
      <c r="B173" s="695"/>
      <c r="C173" s="689"/>
      <c r="D173" s="689"/>
      <c r="E173" s="689"/>
      <c r="F173" s="689"/>
      <c r="G173" s="746"/>
      <c r="H173" s="689"/>
      <c r="I173" s="689"/>
      <c r="J173" s="379" t="s">
        <v>246</v>
      </c>
      <c r="K173" s="689"/>
      <c r="L173" s="689"/>
      <c r="M173" s="689"/>
    </row>
    <row r="174" spans="1:13" s="43" customFormat="1" ht="96" hidden="1" customHeight="1" thickBot="1">
      <c r="A174" s="319" t="s">
        <v>252</v>
      </c>
      <c r="B174" s="320" t="s">
        <v>253</v>
      </c>
      <c r="C174" s="320" t="s">
        <v>162</v>
      </c>
      <c r="D174" s="320" t="s">
        <v>162</v>
      </c>
      <c r="E174" s="320" t="s">
        <v>162</v>
      </c>
      <c r="F174" s="320" t="s">
        <v>162</v>
      </c>
      <c r="G174" s="320" t="s">
        <v>240</v>
      </c>
      <c r="H174" s="320" t="s">
        <v>254</v>
      </c>
      <c r="I174" s="320">
        <v>642</v>
      </c>
      <c r="J174" s="320" t="s">
        <v>255</v>
      </c>
      <c r="K174" s="320">
        <v>175</v>
      </c>
      <c r="L174" s="320"/>
      <c r="M174" s="320"/>
    </row>
    <row r="175" spans="1:13" s="43" customFormat="1" ht="96" hidden="1" customHeight="1">
      <c r="A175" s="724" t="s">
        <v>256</v>
      </c>
      <c r="B175" s="724" t="s">
        <v>257</v>
      </c>
      <c r="C175" s="724" t="s">
        <v>257</v>
      </c>
      <c r="D175" s="724" t="s">
        <v>257</v>
      </c>
      <c r="E175" s="724" t="s">
        <v>257</v>
      </c>
      <c r="F175" s="724" t="s">
        <v>257</v>
      </c>
      <c r="G175" s="724" t="s">
        <v>258</v>
      </c>
      <c r="H175" s="724" t="s">
        <v>234</v>
      </c>
      <c r="I175" s="724">
        <v>642</v>
      </c>
      <c r="J175" s="321" t="s">
        <v>259</v>
      </c>
      <c r="K175" s="724">
        <v>20</v>
      </c>
      <c r="L175" s="724">
        <v>50</v>
      </c>
      <c r="M175" s="724">
        <v>50</v>
      </c>
    </row>
    <row r="176" spans="1:13" s="43" customFormat="1" ht="66" hidden="1" customHeight="1" thickBot="1">
      <c r="A176" s="725"/>
      <c r="B176" s="725"/>
      <c r="C176" s="725"/>
      <c r="D176" s="725"/>
      <c r="E176" s="725"/>
      <c r="F176" s="725"/>
      <c r="G176" s="725"/>
      <c r="H176" s="725"/>
      <c r="I176" s="725"/>
      <c r="J176" s="322" t="s">
        <v>237</v>
      </c>
      <c r="K176" s="725"/>
      <c r="L176" s="725"/>
      <c r="M176" s="725"/>
    </row>
    <row r="177" spans="1:15" s="43" customFormat="1" ht="69" hidden="1" customHeight="1">
      <c r="A177" s="690" t="s">
        <v>247</v>
      </c>
      <c r="B177" s="740"/>
      <c r="C177" s="687"/>
      <c r="D177" s="687"/>
      <c r="E177" s="687"/>
      <c r="F177" s="687"/>
      <c r="G177" s="693" t="s">
        <v>248</v>
      </c>
      <c r="H177" s="687" t="s">
        <v>249</v>
      </c>
      <c r="I177" s="687">
        <v>792</v>
      </c>
      <c r="J177" s="377" t="s">
        <v>250</v>
      </c>
      <c r="K177" s="687">
        <v>2914</v>
      </c>
      <c r="L177" s="687"/>
      <c r="M177" s="687"/>
    </row>
    <row r="178" spans="1:15" ht="26.25" hidden="1" thickBot="1">
      <c r="A178" s="692"/>
      <c r="B178" s="741"/>
      <c r="C178" s="689"/>
      <c r="D178" s="689"/>
      <c r="E178" s="689"/>
      <c r="F178" s="689"/>
      <c r="G178" s="695"/>
      <c r="H178" s="689"/>
      <c r="I178" s="689"/>
      <c r="J178" s="318" t="s">
        <v>251</v>
      </c>
      <c r="K178" s="689"/>
      <c r="L178" s="689"/>
      <c r="M178" s="689"/>
    </row>
    <row r="179" spans="1:15" s="43" customFormat="1" ht="63.75" hidden="1" customHeight="1">
      <c r="A179" s="690" t="s">
        <v>247</v>
      </c>
      <c r="B179" s="740"/>
      <c r="C179" s="687"/>
      <c r="D179" s="687"/>
      <c r="E179" s="687"/>
      <c r="F179" s="687"/>
      <c r="G179" s="693" t="s">
        <v>248</v>
      </c>
      <c r="H179" s="687" t="s">
        <v>249</v>
      </c>
      <c r="I179" s="687">
        <v>792</v>
      </c>
      <c r="J179" s="377" t="s">
        <v>250</v>
      </c>
      <c r="K179" s="687">
        <v>2914</v>
      </c>
      <c r="L179" s="687"/>
      <c r="M179" s="687"/>
    </row>
    <row r="180" spans="1:15" ht="26.25" hidden="1" thickBot="1">
      <c r="A180" s="692"/>
      <c r="B180" s="741"/>
      <c r="C180" s="689"/>
      <c r="D180" s="689"/>
      <c r="E180" s="689"/>
      <c r="F180" s="689"/>
      <c r="G180" s="695"/>
      <c r="H180" s="689"/>
      <c r="I180" s="689"/>
      <c r="J180" s="318" t="s">
        <v>251</v>
      </c>
      <c r="K180" s="689"/>
      <c r="L180" s="689"/>
      <c r="M180" s="689"/>
    </row>
    <row r="181" spans="1:15" ht="21" hidden="1">
      <c r="A181" s="999" t="s">
        <v>260</v>
      </c>
      <c r="B181" s="1000"/>
      <c r="C181" s="1000"/>
      <c r="D181" s="1000"/>
      <c r="E181" s="1000"/>
      <c r="F181" s="1000"/>
      <c r="G181" s="1000"/>
      <c r="H181" s="1000"/>
      <c r="I181" s="1000"/>
      <c r="J181" s="1000"/>
      <c r="K181" s="1000"/>
      <c r="L181" s="1000"/>
      <c r="M181" s="1000"/>
      <c r="N181" s="1000"/>
      <c r="O181" s="1000"/>
    </row>
    <row r="182" spans="1:15" ht="15.75" hidden="1">
      <c r="A182" s="684" t="s">
        <v>261</v>
      </c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</row>
    <row r="183" spans="1:15" hidden="1">
      <c r="A183" s="682" t="s">
        <v>262</v>
      </c>
      <c r="B183" s="683"/>
      <c r="C183" s="683"/>
      <c r="D183" s="683"/>
      <c r="E183" s="683"/>
      <c r="F183" s="683"/>
      <c r="G183" s="683"/>
      <c r="H183" s="683"/>
      <c r="I183" s="683"/>
      <c r="J183" s="683"/>
      <c r="K183" s="683"/>
      <c r="L183" s="683"/>
      <c r="M183" s="683"/>
      <c r="N183" s="683"/>
      <c r="O183" s="683"/>
    </row>
    <row r="184" spans="1:15" hidden="1">
      <c r="A184" s="682" t="s">
        <v>263</v>
      </c>
      <c r="B184" s="683"/>
      <c r="C184" s="683"/>
      <c r="D184" s="683"/>
      <c r="E184" s="683"/>
      <c r="F184" s="683"/>
      <c r="G184" s="683"/>
      <c r="H184" s="683"/>
      <c r="I184" s="683"/>
      <c r="J184" s="683"/>
      <c r="K184" s="683"/>
      <c r="L184" s="683"/>
      <c r="M184" s="683"/>
      <c r="N184" s="683"/>
      <c r="O184" s="683"/>
    </row>
    <row r="185" spans="1:15" hidden="1">
      <c r="A185" s="682" t="s">
        <v>264</v>
      </c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</row>
    <row r="186" spans="1:15" hidden="1">
      <c r="A186" s="682" t="s">
        <v>265</v>
      </c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</row>
    <row r="187" spans="1:15" s="354" customFormat="1" ht="15" hidden="1" customHeight="1" thickBot="1">
      <c r="A187" s="980" t="s">
        <v>266</v>
      </c>
      <c r="B187" s="981"/>
      <c r="C187" s="981"/>
      <c r="D187" s="981"/>
      <c r="E187" s="981"/>
      <c r="F187" s="981"/>
      <c r="G187" s="981"/>
      <c r="H187" s="981"/>
      <c r="I187" s="981"/>
      <c r="J187" s="981"/>
      <c r="K187" s="981"/>
      <c r="L187" s="981"/>
      <c r="M187" s="981"/>
      <c r="N187" s="981"/>
      <c r="O187" s="981"/>
    </row>
    <row r="188" spans="1:15" ht="40.5" hidden="1" customHeight="1" thickBot="1">
      <c r="A188" s="706" t="s">
        <v>212</v>
      </c>
      <c r="B188" s="709" t="s">
        <v>267</v>
      </c>
      <c r="C188" s="710"/>
      <c r="D188" s="711"/>
      <c r="E188" s="709" t="s">
        <v>268</v>
      </c>
      <c r="F188" s="711"/>
      <c r="G188" s="699" t="s">
        <v>269</v>
      </c>
      <c r="H188" s="700"/>
      <c r="I188" s="701"/>
      <c r="J188" s="699" t="s">
        <v>270</v>
      </c>
      <c r="K188" s="700"/>
      <c r="L188" s="701"/>
    </row>
    <row r="189" spans="1:15" ht="15" hidden="1" customHeight="1">
      <c r="A189" s="707"/>
      <c r="B189" s="712"/>
      <c r="C189" s="713"/>
      <c r="D189" s="714"/>
      <c r="E189" s="712"/>
      <c r="F189" s="714"/>
      <c r="G189" s="706" t="s">
        <v>217</v>
      </c>
      <c r="H189" s="718" t="s">
        <v>218</v>
      </c>
      <c r="I189" s="719"/>
      <c r="J189" s="722" t="s">
        <v>271</v>
      </c>
      <c r="K189" s="378" t="s">
        <v>222</v>
      </c>
      <c r="L189" s="378" t="s">
        <v>224</v>
      </c>
    </row>
    <row r="190" spans="1:15" ht="39" hidden="1" thickBot="1">
      <c r="A190" s="707"/>
      <c r="B190" s="715"/>
      <c r="C190" s="716"/>
      <c r="D190" s="717"/>
      <c r="E190" s="715"/>
      <c r="F190" s="717"/>
      <c r="G190" s="707"/>
      <c r="H190" s="720"/>
      <c r="I190" s="721"/>
      <c r="J190" s="723"/>
      <c r="K190" s="379" t="s">
        <v>223</v>
      </c>
      <c r="L190" s="379" t="s">
        <v>225</v>
      </c>
    </row>
    <row r="191" spans="1:15" ht="15.75" hidden="1">
      <c r="A191" s="707"/>
      <c r="B191" s="374" t="s">
        <v>226</v>
      </c>
      <c r="C191" s="374" t="s">
        <v>226</v>
      </c>
      <c r="D191" s="374" t="s">
        <v>229</v>
      </c>
      <c r="E191" s="374" t="s">
        <v>228</v>
      </c>
      <c r="F191" s="374" t="s">
        <v>229</v>
      </c>
      <c r="G191" s="707"/>
      <c r="H191" s="706" t="s">
        <v>230</v>
      </c>
      <c r="I191" s="706" t="s">
        <v>231</v>
      </c>
      <c r="J191" s="706"/>
      <c r="K191" s="706"/>
      <c r="L191" s="706"/>
    </row>
    <row r="192" spans="1:15" ht="48" hidden="1" thickBot="1">
      <c r="A192" s="708"/>
      <c r="B192" s="375" t="s">
        <v>227</v>
      </c>
      <c r="C192" s="375" t="s">
        <v>227</v>
      </c>
      <c r="D192" s="375" t="s">
        <v>227</v>
      </c>
      <c r="E192" s="375" t="s">
        <v>227</v>
      </c>
      <c r="F192" s="375" t="s">
        <v>227</v>
      </c>
      <c r="G192" s="708"/>
      <c r="H192" s="708"/>
      <c r="I192" s="708"/>
      <c r="J192" s="708"/>
      <c r="K192" s="708"/>
      <c r="L192" s="708"/>
    </row>
    <row r="193" spans="1:15" ht="16.5" hidden="1" thickBot="1">
      <c r="A193" s="373">
        <v>1</v>
      </c>
      <c r="B193" s="375">
        <v>2</v>
      </c>
      <c r="C193" s="375">
        <v>3</v>
      </c>
      <c r="D193" s="375">
        <v>4</v>
      </c>
      <c r="E193" s="375">
        <v>5</v>
      </c>
      <c r="F193" s="375">
        <v>6</v>
      </c>
      <c r="G193" s="375">
        <v>7</v>
      </c>
      <c r="H193" s="375">
        <v>8</v>
      </c>
      <c r="I193" s="375">
        <v>9</v>
      </c>
      <c r="J193" s="375">
        <v>10</v>
      </c>
      <c r="K193" s="375">
        <v>11</v>
      </c>
      <c r="L193" s="375">
        <v>12</v>
      </c>
    </row>
    <row r="194" spans="1:15" ht="16.5" hidden="1" thickBot="1">
      <c r="A194" s="373"/>
      <c r="B194" s="375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</row>
    <row r="195" spans="1:15" ht="19.5" hidden="1" customHeight="1">
      <c r="A195" s="682" t="s">
        <v>272</v>
      </c>
      <c r="B195" s="683"/>
      <c r="C195" s="683"/>
      <c r="D195" s="683"/>
      <c r="E195" s="683"/>
      <c r="F195" s="683"/>
      <c r="G195" s="683"/>
      <c r="H195" s="683"/>
      <c r="I195" s="683"/>
      <c r="J195" s="683"/>
      <c r="K195" s="683"/>
      <c r="L195" s="683"/>
      <c r="M195" s="683"/>
      <c r="N195" s="683"/>
      <c r="O195" s="683"/>
    </row>
    <row r="196" spans="1:15" ht="22.5" hidden="1" customHeight="1" thickBot="1">
      <c r="A196" s="702" t="s">
        <v>273</v>
      </c>
      <c r="B196" s="703"/>
      <c r="C196" s="703"/>
      <c r="D196" s="703"/>
      <c r="E196" s="703"/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</row>
    <row r="197" spans="1:15" ht="62.25" hidden="1" customHeight="1">
      <c r="A197" s="706" t="s">
        <v>212</v>
      </c>
      <c r="B197" s="709" t="s">
        <v>267</v>
      </c>
      <c r="C197" s="710"/>
      <c r="D197" s="711"/>
      <c r="E197" s="709" t="s">
        <v>268</v>
      </c>
      <c r="F197" s="711"/>
      <c r="G197" s="709" t="s">
        <v>274</v>
      </c>
      <c r="H197" s="710"/>
      <c r="I197" s="711"/>
      <c r="J197" s="709" t="s">
        <v>275</v>
      </c>
      <c r="K197" s="710"/>
      <c r="L197" s="711"/>
      <c r="M197" s="709" t="s">
        <v>277</v>
      </c>
      <c r="N197" s="710"/>
      <c r="O197" s="711"/>
    </row>
    <row r="198" spans="1:15" ht="16.5" hidden="1" thickBot="1">
      <c r="A198" s="707"/>
      <c r="B198" s="712"/>
      <c r="C198" s="713"/>
      <c r="D198" s="714"/>
      <c r="E198" s="712"/>
      <c r="F198" s="714"/>
      <c r="G198" s="715"/>
      <c r="H198" s="716"/>
      <c r="I198" s="717"/>
      <c r="J198" s="715" t="s">
        <v>276</v>
      </c>
      <c r="K198" s="716"/>
      <c r="L198" s="717"/>
      <c r="M198" s="715" t="s">
        <v>278</v>
      </c>
      <c r="N198" s="716"/>
      <c r="O198" s="717"/>
    </row>
    <row r="199" spans="1:15" ht="15.75" hidden="1" thickBot="1">
      <c r="A199" s="707"/>
      <c r="B199" s="715"/>
      <c r="C199" s="716"/>
      <c r="D199" s="717"/>
      <c r="E199" s="715"/>
      <c r="F199" s="717"/>
      <c r="G199" s="722" t="s">
        <v>217</v>
      </c>
      <c r="H199" s="742" t="s">
        <v>218</v>
      </c>
      <c r="I199" s="743"/>
      <c r="J199" s="722" t="s">
        <v>279</v>
      </c>
      <c r="K199" s="378" t="s">
        <v>280</v>
      </c>
      <c r="L199" s="378" t="s">
        <v>222</v>
      </c>
      <c r="M199" s="722" t="s">
        <v>279</v>
      </c>
      <c r="N199" s="378" t="s">
        <v>220</v>
      </c>
      <c r="O199" s="378" t="s">
        <v>222</v>
      </c>
    </row>
    <row r="200" spans="1:15" ht="51" hidden="1">
      <c r="A200" s="707"/>
      <c r="B200" s="378" t="s">
        <v>226</v>
      </c>
      <c r="C200" s="378" t="s">
        <v>226</v>
      </c>
      <c r="D200" s="378" t="s">
        <v>226</v>
      </c>
      <c r="E200" s="378" t="s">
        <v>228</v>
      </c>
      <c r="F200" s="378" t="s">
        <v>229</v>
      </c>
      <c r="G200" s="726"/>
      <c r="H200" s="722" t="s">
        <v>230</v>
      </c>
      <c r="I200" s="722" t="s">
        <v>231</v>
      </c>
      <c r="J200" s="726"/>
      <c r="K200" s="378" t="s">
        <v>223</v>
      </c>
      <c r="L200" s="378" t="s">
        <v>225</v>
      </c>
      <c r="M200" s="726"/>
      <c r="N200" s="378" t="s">
        <v>281</v>
      </c>
      <c r="O200" s="378" t="s">
        <v>225</v>
      </c>
    </row>
    <row r="201" spans="1:15" ht="26.25" hidden="1" thickBot="1">
      <c r="A201" s="708"/>
      <c r="B201" s="379" t="s">
        <v>227</v>
      </c>
      <c r="C201" s="379" t="s">
        <v>227</v>
      </c>
      <c r="D201" s="379" t="s">
        <v>227</v>
      </c>
      <c r="E201" s="379" t="s">
        <v>227</v>
      </c>
      <c r="F201" s="379" t="s">
        <v>227</v>
      </c>
      <c r="G201" s="723"/>
      <c r="H201" s="723"/>
      <c r="I201" s="723"/>
      <c r="J201" s="723"/>
      <c r="K201" s="309"/>
      <c r="L201" s="309"/>
      <c r="M201" s="723"/>
      <c r="N201" s="309"/>
      <c r="O201" s="309"/>
    </row>
    <row r="202" spans="1:15" ht="15.75" hidden="1" thickBot="1">
      <c r="A202" s="376">
        <v>1</v>
      </c>
      <c r="B202" s="379">
        <v>2</v>
      </c>
      <c r="C202" s="379">
        <v>3</v>
      </c>
      <c r="D202" s="379">
        <v>4</v>
      </c>
      <c r="E202" s="379">
        <v>5</v>
      </c>
      <c r="F202" s="379">
        <v>6</v>
      </c>
      <c r="G202" s="379">
        <v>7</v>
      </c>
      <c r="H202" s="379">
        <v>8</v>
      </c>
      <c r="I202" s="379">
        <v>9</v>
      </c>
      <c r="J202" s="379">
        <v>10</v>
      </c>
      <c r="K202" s="379">
        <v>11</v>
      </c>
      <c r="L202" s="379">
        <v>12</v>
      </c>
      <c r="M202" s="379">
        <v>13</v>
      </c>
      <c r="N202" s="379">
        <v>14</v>
      </c>
      <c r="O202" s="379">
        <v>15</v>
      </c>
    </row>
    <row r="203" spans="1:15" ht="15.75" hidden="1" thickBot="1">
      <c r="A203" s="334"/>
      <c r="B203" s="335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</row>
    <row r="204" spans="1:15" ht="18" hidden="1" customHeight="1">
      <c r="A204" s="704" t="s">
        <v>282</v>
      </c>
      <c r="B204" s="705"/>
      <c r="C204" s="705"/>
      <c r="D204" s="705"/>
      <c r="E204" s="705"/>
      <c r="F204" s="705"/>
      <c r="G204" s="705"/>
      <c r="H204" s="705"/>
      <c r="I204" s="705"/>
      <c r="J204" s="705"/>
      <c r="K204" s="705"/>
      <c r="L204" s="705"/>
      <c r="M204" s="705"/>
      <c r="N204" s="705"/>
      <c r="O204" s="705"/>
    </row>
    <row r="205" spans="1:15" ht="27.75" hidden="1" customHeight="1" thickBot="1">
      <c r="A205" s="682" t="s">
        <v>283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</row>
    <row r="206" spans="1:15" ht="16.5" hidden="1" thickBot="1">
      <c r="A206" s="699" t="s">
        <v>284</v>
      </c>
      <c r="B206" s="700"/>
      <c r="C206" s="700"/>
      <c r="D206" s="700"/>
      <c r="E206" s="701"/>
    </row>
    <row r="207" spans="1:15" ht="32.25" hidden="1" thickBot="1">
      <c r="A207" s="373" t="s">
        <v>285</v>
      </c>
      <c r="B207" s="375" t="s">
        <v>286</v>
      </c>
      <c r="C207" s="375" t="s">
        <v>58</v>
      </c>
      <c r="D207" s="375" t="s">
        <v>287</v>
      </c>
      <c r="E207" s="375" t="s">
        <v>230</v>
      </c>
    </row>
    <row r="208" spans="1:15" ht="16.5" hidden="1" thickBot="1">
      <c r="A208" s="373">
        <v>1</v>
      </c>
      <c r="B208" s="375">
        <v>2</v>
      </c>
      <c r="C208" s="375">
        <v>3</v>
      </c>
      <c r="D208" s="375">
        <v>4</v>
      </c>
      <c r="E208" s="375">
        <v>5</v>
      </c>
    </row>
    <row r="209" spans="1:15" ht="15.75" hidden="1" thickBot="1">
      <c r="A209" s="334"/>
      <c r="B209" s="335"/>
      <c r="C209" s="335"/>
      <c r="D209" s="335"/>
      <c r="E209" s="335"/>
    </row>
    <row r="210" spans="1:15" ht="25.5" hidden="1" customHeight="1">
      <c r="A210" s="682" t="s">
        <v>288</v>
      </c>
      <c r="B210" s="683"/>
      <c r="C210" s="683"/>
      <c r="D210" s="683"/>
      <c r="E210" s="683"/>
      <c r="F210" s="683"/>
      <c r="G210" s="683"/>
      <c r="H210" s="683"/>
      <c r="I210" s="683"/>
      <c r="J210" s="683"/>
      <c r="K210" s="683"/>
      <c r="L210" s="683"/>
      <c r="M210" s="683"/>
      <c r="N210" s="683"/>
      <c r="O210" s="683"/>
    </row>
    <row r="211" spans="1:15" hidden="1">
      <c r="A211" s="682" t="s">
        <v>289</v>
      </c>
      <c r="B211" s="683"/>
      <c r="C211" s="683"/>
      <c r="D211" s="683"/>
      <c r="E211" s="683"/>
      <c r="F211" s="683"/>
      <c r="G211" s="683"/>
      <c r="H211" s="683"/>
      <c r="I211" s="683"/>
      <c r="J211" s="683"/>
      <c r="K211" s="683"/>
      <c r="L211" s="683"/>
      <c r="M211" s="683"/>
      <c r="N211" s="683"/>
      <c r="O211" s="683"/>
    </row>
    <row r="212" spans="1:15" hidden="1">
      <c r="A212" s="682" t="s">
        <v>290</v>
      </c>
      <c r="B212" s="683"/>
      <c r="C212" s="683"/>
      <c r="D212" s="683"/>
      <c r="E212" s="683"/>
      <c r="F212" s="683"/>
      <c r="G212" s="683"/>
      <c r="H212" s="683"/>
      <c r="I212" s="683"/>
      <c r="J212" s="683"/>
      <c r="K212" s="683"/>
      <c r="L212" s="683"/>
      <c r="M212" s="683"/>
      <c r="N212" s="683"/>
      <c r="O212" s="683"/>
    </row>
    <row r="213" spans="1:15" ht="15.75" hidden="1" thickBot="1">
      <c r="A213" s="682" t="s">
        <v>291</v>
      </c>
      <c r="B213" s="683"/>
      <c r="C213" s="683"/>
      <c r="D213" s="683"/>
      <c r="E213" s="683"/>
      <c r="F213" s="683"/>
      <c r="G213" s="683"/>
      <c r="H213" s="683"/>
      <c r="I213" s="683"/>
      <c r="J213" s="683"/>
      <c r="K213" s="683"/>
      <c r="L213" s="683"/>
      <c r="M213" s="683"/>
      <c r="N213" s="683"/>
      <c r="O213" s="683"/>
    </row>
    <row r="214" spans="1:15" ht="63.75" hidden="1" thickBot="1">
      <c r="A214" s="336" t="s">
        <v>292</v>
      </c>
      <c r="B214" s="372" t="s">
        <v>293</v>
      </c>
      <c r="C214" s="372" t="s">
        <v>294</v>
      </c>
    </row>
    <row r="215" spans="1:15" ht="16.5" hidden="1" thickBot="1">
      <c r="A215" s="373">
        <v>1</v>
      </c>
      <c r="B215" s="375">
        <v>2</v>
      </c>
      <c r="C215" s="375">
        <v>3</v>
      </c>
    </row>
    <row r="216" spans="1:15" ht="19.5" hidden="1" thickBot="1">
      <c r="A216" s="338"/>
      <c r="B216" s="339"/>
      <c r="C216" s="339"/>
    </row>
    <row r="217" spans="1:15" ht="18.75" hidden="1">
      <c r="A217" s="356"/>
      <c r="B217" s="356"/>
      <c r="C217" s="356"/>
    </row>
    <row r="218" spans="1:15" ht="18.75" hidden="1">
      <c r="A218" s="356"/>
      <c r="B218" s="356"/>
      <c r="C218" s="356"/>
    </row>
    <row r="219" spans="1:15" ht="18.75" hidden="1">
      <c r="A219" s="356"/>
      <c r="B219" s="356"/>
      <c r="C219" s="356"/>
    </row>
    <row r="220" spans="1:15" ht="18.75" hidden="1">
      <c r="A220" s="356"/>
      <c r="B220" s="356"/>
      <c r="C220" s="356"/>
    </row>
    <row r="221" spans="1:15" ht="18.75" hidden="1">
      <c r="A221" s="356"/>
      <c r="B221" s="356"/>
      <c r="C221" s="356"/>
    </row>
    <row r="222" spans="1:15" ht="18.75" hidden="1">
      <c r="A222" s="356"/>
      <c r="B222" s="356"/>
      <c r="C222" s="356"/>
    </row>
    <row r="223" spans="1:15" ht="18.75" hidden="1">
      <c r="A223" s="356"/>
      <c r="B223" s="356"/>
      <c r="C223" s="356"/>
    </row>
    <row r="224" spans="1:15" ht="18.75" hidden="1">
      <c r="A224" s="356"/>
      <c r="B224" s="356"/>
      <c r="C224" s="356"/>
    </row>
    <row r="225" spans="1:15" ht="18.75" hidden="1">
      <c r="A225" s="356"/>
      <c r="B225" s="356"/>
      <c r="C225" s="356"/>
    </row>
    <row r="226" spans="1:15" s="355" customFormat="1" ht="18.75" hidden="1">
      <c r="A226" s="997" t="s">
        <v>295</v>
      </c>
      <c r="B226" s="998"/>
      <c r="C226" s="998"/>
      <c r="D226" s="998"/>
      <c r="E226" s="998"/>
      <c r="F226" s="998"/>
      <c r="G226" s="998"/>
      <c r="H226" s="998"/>
      <c r="I226" s="998"/>
      <c r="J226" s="998"/>
      <c r="K226" s="998"/>
      <c r="L226" s="998"/>
      <c r="M226" s="998"/>
      <c r="N226" s="998"/>
      <c r="O226" s="998"/>
    </row>
    <row r="227" spans="1:15" ht="18.75" hidden="1">
      <c r="A227" s="697" t="s">
        <v>261</v>
      </c>
      <c r="B227" s="683"/>
      <c r="C227" s="683"/>
      <c r="D227" s="683"/>
      <c r="E227" s="683"/>
      <c r="F227" s="683"/>
      <c r="G227" s="683"/>
      <c r="H227" s="683"/>
      <c r="I227" s="683"/>
      <c r="J227" s="683"/>
      <c r="K227" s="683"/>
      <c r="L227" s="683"/>
      <c r="M227" s="683"/>
      <c r="N227" s="683"/>
      <c r="O227" s="683"/>
    </row>
    <row r="228" spans="1:15" hidden="1">
      <c r="A228" s="698" t="s">
        <v>296</v>
      </c>
      <c r="B228" s="683"/>
      <c r="C228" s="683"/>
      <c r="D228" s="683"/>
      <c r="E228" s="683"/>
      <c r="F228" s="683"/>
      <c r="G228" s="683"/>
      <c r="H228" s="683"/>
      <c r="I228" s="683"/>
      <c r="J228" s="683"/>
      <c r="K228" s="683"/>
      <c r="L228" s="683"/>
      <c r="M228" s="683"/>
      <c r="N228" s="683"/>
      <c r="O228" s="683"/>
    </row>
    <row r="229" spans="1:15" hidden="1">
      <c r="A229" s="682" t="s">
        <v>297</v>
      </c>
      <c r="B229" s="683"/>
      <c r="C229" s="683"/>
      <c r="D229" s="683"/>
      <c r="E229" s="683"/>
      <c r="F229" s="683"/>
      <c r="G229" s="683"/>
      <c r="H229" s="683"/>
      <c r="I229" s="683"/>
      <c r="J229" s="683"/>
      <c r="K229" s="683"/>
      <c r="L229" s="683"/>
      <c r="M229" s="683"/>
      <c r="N229" s="683"/>
      <c r="O229" s="683"/>
    </row>
    <row r="230" spans="1:15" hidden="1">
      <c r="A230" s="682" t="s">
        <v>298</v>
      </c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  <c r="L230" s="683"/>
      <c r="M230" s="683"/>
      <c r="N230" s="683"/>
      <c r="O230" s="683"/>
    </row>
    <row r="231" spans="1:15" hidden="1">
      <c r="A231" s="682" t="s">
        <v>299</v>
      </c>
      <c r="B231" s="683"/>
      <c r="C231" s="683"/>
      <c r="D231" s="683"/>
      <c r="E231" s="683"/>
      <c r="F231" s="683"/>
      <c r="G231" s="683"/>
      <c r="H231" s="683"/>
      <c r="I231" s="683"/>
      <c r="J231" s="683"/>
      <c r="K231" s="683"/>
      <c r="L231" s="683"/>
      <c r="M231" s="683"/>
      <c r="N231" s="683"/>
      <c r="O231" s="683"/>
    </row>
    <row r="232" spans="1:15" s="353" customFormat="1" ht="16.5" hidden="1" thickBot="1">
      <c r="A232" s="995" t="s">
        <v>300</v>
      </c>
      <c r="B232" s="996"/>
      <c r="C232" s="996"/>
      <c r="D232" s="996"/>
      <c r="E232" s="996"/>
      <c r="F232" s="996"/>
      <c r="G232" s="996"/>
      <c r="H232" s="996"/>
      <c r="I232" s="996"/>
      <c r="J232" s="996"/>
      <c r="K232" s="996"/>
      <c r="L232" s="996"/>
      <c r="M232" s="996"/>
      <c r="N232" s="996"/>
      <c r="O232" s="996"/>
    </row>
    <row r="233" spans="1:15" ht="15.75" hidden="1" thickBot="1">
      <c r="A233" s="722" t="s">
        <v>212</v>
      </c>
      <c r="B233" s="728" t="s">
        <v>213</v>
      </c>
      <c r="C233" s="729"/>
      <c r="D233" s="730"/>
      <c r="E233" s="728" t="s">
        <v>214</v>
      </c>
      <c r="F233" s="730"/>
      <c r="G233" s="737" t="s">
        <v>301</v>
      </c>
      <c r="H233" s="738"/>
      <c r="I233" s="739"/>
      <c r="J233" s="737" t="s">
        <v>302</v>
      </c>
      <c r="K233" s="738"/>
      <c r="L233" s="739"/>
    </row>
    <row r="234" spans="1:15" hidden="1">
      <c r="A234" s="726"/>
      <c r="B234" s="731"/>
      <c r="C234" s="732"/>
      <c r="D234" s="733"/>
      <c r="E234" s="731"/>
      <c r="F234" s="733"/>
      <c r="G234" s="722" t="s">
        <v>217</v>
      </c>
      <c r="H234" s="718" t="s">
        <v>218</v>
      </c>
      <c r="I234" s="719"/>
      <c r="J234" s="722" t="s">
        <v>271</v>
      </c>
      <c r="K234" s="378" t="s">
        <v>222</v>
      </c>
      <c r="L234" s="378" t="s">
        <v>224</v>
      </c>
    </row>
    <row r="235" spans="1:15" ht="39" hidden="1" thickBot="1">
      <c r="A235" s="726"/>
      <c r="B235" s="734"/>
      <c r="C235" s="735"/>
      <c r="D235" s="736"/>
      <c r="E235" s="734"/>
      <c r="F235" s="736"/>
      <c r="G235" s="726"/>
      <c r="H235" s="720"/>
      <c r="I235" s="721"/>
      <c r="J235" s="723"/>
      <c r="K235" s="379" t="s">
        <v>223</v>
      </c>
      <c r="L235" s="379" t="s">
        <v>225</v>
      </c>
    </row>
    <row r="236" spans="1:15" hidden="1">
      <c r="A236" s="726"/>
      <c r="B236" s="378" t="s">
        <v>226</v>
      </c>
      <c r="C236" s="378" t="s">
        <v>226</v>
      </c>
      <c r="D236" s="378" t="s">
        <v>226</v>
      </c>
      <c r="E236" s="378" t="s">
        <v>228</v>
      </c>
      <c r="F236" s="378" t="s">
        <v>229</v>
      </c>
      <c r="G236" s="726"/>
      <c r="H236" s="722" t="s">
        <v>230</v>
      </c>
      <c r="I236" s="722" t="s">
        <v>231</v>
      </c>
      <c r="J236" s="722"/>
      <c r="K236" s="722"/>
      <c r="L236" s="722"/>
    </row>
    <row r="237" spans="1:15" ht="26.25" hidden="1" thickBot="1">
      <c r="A237" s="723"/>
      <c r="B237" s="379" t="s">
        <v>227</v>
      </c>
      <c r="C237" s="379" t="s">
        <v>227</v>
      </c>
      <c r="D237" s="379" t="s">
        <v>227</v>
      </c>
      <c r="E237" s="379" t="s">
        <v>227</v>
      </c>
      <c r="F237" s="379" t="s">
        <v>227</v>
      </c>
      <c r="G237" s="723"/>
      <c r="H237" s="723"/>
      <c r="I237" s="723"/>
      <c r="J237" s="723"/>
      <c r="K237" s="723"/>
      <c r="L237" s="723"/>
    </row>
    <row r="238" spans="1:15" ht="15.75" hidden="1" thickBot="1">
      <c r="A238" s="376">
        <v>1</v>
      </c>
      <c r="B238" s="379">
        <v>2</v>
      </c>
      <c r="C238" s="379">
        <v>3</v>
      </c>
      <c r="D238" s="379">
        <v>4</v>
      </c>
      <c r="E238" s="379">
        <v>5</v>
      </c>
      <c r="F238" s="379">
        <v>6</v>
      </c>
      <c r="G238" s="379">
        <v>7</v>
      </c>
      <c r="H238" s="379">
        <v>8</v>
      </c>
      <c r="I238" s="379">
        <v>9</v>
      </c>
      <c r="J238" s="379">
        <v>10</v>
      </c>
      <c r="K238" s="379">
        <v>11</v>
      </c>
      <c r="L238" s="379">
        <v>12</v>
      </c>
    </row>
    <row r="239" spans="1:15" ht="39" hidden="1" thickBot="1">
      <c r="A239" s="370" t="s">
        <v>303</v>
      </c>
      <c r="B239" s="318" t="s">
        <v>162</v>
      </c>
      <c r="C239" s="318" t="s">
        <v>162</v>
      </c>
      <c r="D239" s="318" t="s">
        <v>162</v>
      </c>
      <c r="E239" s="318" t="s">
        <v>162</v>
      </c>
      <c r="F239" s="318" t="s">
        <v>162</v>
      </c>
      <c r="G239" s="318" t="s">
        <v>162</v>
      </c>
      <c r="H239" s="318" t="s">
        <v>162</v>
      </c>
      <c r="I239" s="318" t="s">
        <v>162</v>
      </c>
      <c r="J239" s="318" t="s">
        <v>162</v>
      </c>
      <c r="K239" s="318" t="s">
        <v>162</v>
      </c>
      <c r="L239" s="318" t="s">
        <v>162</v>
      </c>
    </row>
    <row r="240" spans="1:15" ht="18" hidden="1" customHeight="1">
      <c r="A240" s="682" t="s">
        <v>304</v>
      </c>
      <c r="B240" s="683"/>
      <c r="C240" s="683"/>
      <c r="D240" s="683"/>
      <c r="E240" s="683"/>
      <c r="F240" s="683"/>
      <c r="G240" s="683"/>
      <c r="H240" s="683"/>
      <c r="I240" s="683"/>
      <c r="J240" s="683"/>
      <c r="K240" s="683"/>
      <c r="L240" s="683"/>
      <c r="M240" s="683"/>
      <c r="N240" s="683"/>
      <c r="O240" s="683"/>
    </row>
    <row r="241" spans="1:15" ht="26.25" hidden="1" customHeight="1" thickBot="1">
      <c r="A241" s="682" t="s">
        <v>305</v>
      </c>
      <c r="B241" s="683"/>
      <c r="C241" s="683"/>
      <c r="D241" s="683"/>
      <c r="E241" s="683"/>
      <c r="F241" s="683"/>
      <c r="G241" s="683"/>
      <c r="H241" s="683"/>
      <c r="I241" s="683"/>
      <c r="J241" s="683"/>
      <c r="K241" s="683"/>
      <c r="L241" s="683"/>
      <c r="M241" s="683"/>
      <c r="N241" s="683"/>
      <c r="O241" s="683"/>
    </row>
    <row r="242" spans="1:15" ht="35.25" hidden="1" customHeight="1" thickBot="1">
      <c r="A242" s="722" t="s">
        <v>212</v>
      </c>
      <c r="B242" s="728" t="s">
        <v>213</v>
      </c>
      <c r="C242" s="729"/>
      <c r="D242" s="730"/>
      <c r="E242" s="728" t="s">
        <v>214</v>
      </c>
      <c r="F242" s="730"/>
      <c r="G242" s="737" t="s">
        <v>215</v>
      </c>
      <c r="H242" s="738"/>
      <c r="I242" s="738"/>
      <c r="J242" s="739"/>
      <c r="K242" s="737" t="s">
        <v>216</v>
      </c>
      <c r="L242" s="738"/>
      <c r="M242" s="739"/>
    </row>
    <row r="243" spans="1:15" ht="15.75" hidden="1" thickBot="1">
      <c r="A243" s="726"/>
      <c r="B243" s="734"/>
      <c r="C243" s="735"/>
      <c r="D243" s="736"/>
      <c r="E243" s="734"/>
      <c r="F243" s="736"/>
      <c r="G243" s="722" t="s">
        <v>217</v>
      </c>
      <c r="H243" s="742" t="s">
        <v>218</v>
      </c>
      <c r="I243" s="743"/>
      <c r="J243" s="722" t="s">
        <v>219</v>
      </c>
      <c r="K243" s="378" t="s">
        <v>220</v>
      </c>
      <c r="L243" s="378" t="s">
        <v>222</v>
      </c>
      <c r="M243" s="378" t="s">
        <v>224</v>
      </c>
    </row>
    <row r="244" spans="1:15" ht="38.25" hidden="1">
      <c r="A244" s="726"/>
      <c r="B244" s="378" t="s">
        <v>226</v>
      </c>
      <c r="C244" s="378" t="s">
        <v>226</v>
      </c>
      <c r="D244" s="378" t="s">
        <v>226</v>
      </c>
      <c r="E244" s="378" t="s">
        <v>228</v>
      </c>
      <c r="F244" s="378" t="s">
        <v>229</v>
      </c>
      <c r="G244" s="726"/>
      <c r="H244" s="722" t="s">
        <v>230</v>
      </c>
      <c r="I244" s="722" t="s">
        <v>231</v>
      </c>
      <c r="J244" s="726"/>
      <c r="K244" s="378" t="s">
        <v>221</v>
      </c>
      <c r="L244" s="378" t="s">
        <v>223</v>
      </c>
      <c r="M244" s="378" t="s">
        <v>225</v>
      </c>
    </row>
    <row r="245" spans="1:15" ht="26.25" hidden="1" thickBot="1">
      <c r="A245" s="723"/>
      <c r="B245" s="379" t="s">
        <v>227</v>
      </c>
      <c r="C245" s="379" t="s">
        <v>227</v>
      </c>
      <c r="D245" s="379" t="s">
        <v>227</v>
      </c>
      <c r="E245" s="379" t="s">
        <v>227</v>
      </c>
      <c r="F245" s="379" t="s">
        <v>227</v>
      </c>
      <c r="G245" s="723"/>
      <c r="H245" s="723"/>
      <c r="I245" s="723"/>
      <c r="J245" s="723"/>
      <c r="K245" s="309"/>
      <c r="L245" s="309"/>
      <c r="M245" s="309"/>
    </row>
    <row r="246" spans="1:15" ht="15.75" hidden="1" thickBot="1">
      <c r="A246" s="376">
        <v>1</v>
      </c>
      <c r="B246" s="379">
        <v>2</v>
      </c>
      <c r="C246" s="379">
        <v>3</v>
      </c>
      <c r="D246" s="379">
        <v>4</v>
      </c>
      <c r="E246" s="379">
        <v>5</v>
      </c>
      <c r="F246" s="379">
        <v>6</v>
      </c>
      <c r="G246" s="379">
        <v>7</v>
      </c>
      <c r="H246" s="379">
        <v>8</v>
      </c>
      <c r="I246" s="379">
        <v>9</v>
      </c>
      <c r="J246" s="379">
        <v>10</v>
      </c>
      <c r="K246" s="379">
        <v>11</v>
      </c>
      <c r="L246" s="379">
        <v>12</v>
      </c>
      <c r="M246" s="379">
        <v>13</v>
      </c>
    </row>
    <row r="247" spans="1:15" ht="93.75" hidden="1" customHeight="1">
      <c r="A247" s="693" t="s">
        <v>232</v>
      </c>
      <c r="B247" s="747" t="s">
        <v>162</v>
      </c>
      <c r="C247" s="747" t="s">
        <v>162</v>
      </c>
      <c r="D247" s="747" t="s">
        <v>162</v>
      </c>
      <c r="E247" s="747" t="s">
        <v>162</v>
      </c>
      <c r="F247" s="747" t="s">
        <v>162</v>
      </c>
      <c r="G247" s="722" t="s">
        <v>233</v>
      </c>
      <c r="H247" s="722" t="s">
        <v>234</v>
      </c>
      <c r="I247" s="722">
        <v>642</v>
      </c>
      <c r="J247" s="378" t="s">
        <v>235</v>
      </c>
      <c r="K247" s="693">
        <v>23</v>
      </c>
      <c r="L247" s="693"/>
      <c r="M247" s="693"/>
    </row>
    <row r="248" spans="1:15" hidden="1">
      <c r="A248" s="694"/>
      <c r="B248" s="748"/>
      <c r="C248" s="748"/>
      <c r="D248" s="748"/>
      <c r="E248" s="748"/>
      <c r="F248" s="748"/>
      <c r="G248" s="726"/>
      <c r="H248" s="726"/>
      <c r="I248" s="726"/>
      <c r="J248" s="378" t="s">
        <v>236</v>
      </c>
      <c r="K248" s="694"/>
      <c r="L248" s="694"/>
      <c r="M248" s="694"/>
    </row>
    <row r="249" spans="1:15" ht="28.5" hidden="1" customHeight="1" thickBot="1">
      <c r="A249" s="695"/>
      <c r="B249" s="749"/>
      <c r="C249" s="749"/>
      <c r="D249" s="749"/>
      <c r="E249" s="749"/>
      <c r="F249" s="749"/>
      <c r="G249" s="723"/>
      <c r="H249" s="723"/>
      <c r="I249" s="723"/>
      <c r="J249" s="379" t="s">
        <v>237</v>
      </c>
      <c r="K249" s="695"/>
      <c r="L249" s="695"/>
      <c r="M249" s="695"/>
    </row>
    <row r="250" spans="1:15" ht="19.5" hidden="1" customHeight="1">
      <c r="A250" s="682" t="s">
        <v>306</v>
      </c>
      <c r="B250" s="683"/>
      <c r="C250" s="683"/>
      <c r="D250" s="683"/>
      <c r="E250" s="683"/>
      <c r="F250" s="683"/>
      <c r="G250" s="683"/>
      <c r="H250" s="683"/>
      <c r="I250" s="683"/>
      <c r="J250" s="683"/>
      <c r="K250" s="683"/>
      <c r="L250" s="683"/>
      <c r="M250" s="683"/>
      <c r="N250" s="683"/>
      <c r="O250" s="683"/>
    </row>
    <row r="251" spans="1:15" ht="15.75" hidden="1">
      <c r="A251" s="369"/>
    </row>
    <row r="252" spans="1:15" ht="15.75" hidden="1">
      <c r="A252" s="369"/>
    </row>
    <row r="253" spans="1:15" ht="15.75" hidden="1">
      <c r="A253" s="684" t="s">
        <v>307</v>
      </c>
      <c r="B253" s="683"/>
      <c r="C253" s="683"/>
      <c r="D253" s="683"/>
      <c r="E253" s="683"/>
      <c r="F253" s="683"/>
      <c r="G253" s="683"/>
      <c r="H253" s="683"/>
      <c r="I253" s="683"/>
      <c r="J253" s="683"/>
      <c r="K253" s="683"/>
      <c r="L253" s="683"/>
      <c r="M253" s="683"/>
      <c r="N253" s="683"/>
      <c r="O253" s="683"/>
    </row>
    <row r="254" spans="1:15" ht="15.75" hidden="1">
      <c r="A254" s="682" t="s">
        <v>308</v>
      </c>
      <c r="B254" s="683"/>
      <c r="C254" s="683"/>
      <c r="D254" s="683"/>
      <c r="E254" s="683"/>
      <c r="F254" s="683"/>
      <c r="G254" s="683"/>
      <c r="H254" s="683"/>
      <c r="I254" s="683"/>
      <c r="J254" s="683"/>
      <c r="K254" s="683"/>
      <c r="L254" s="683"/>
      <c r="M254" s="683"/>
      <c r="N254" s="683"/>
      <c r="O254" s="683"/>
    </row>
    <row r="255" spans="1:15" ht="15.75" hidden="1">
      <c r="A255" s="324" t="s">
        <v>309</v>
      </c>
    </row>
    <row r="256" spans="1:15" ht="21" hidden="1" customHeight="1">
      <c r="A256" s="682" t="s">
        <v>310</v>
      </c>
      <c r="B256" s="683"/>
      <c r="C256" s="683"/>
      <c r="D256" s="683"/>
      <c r="E256" s="683"/>
      <c r="F256" s="683"/>
      <c r="G256" s="683"/>
      <c r="H256" s="683"/>
      <c r="I256" s="683"/>
      <c r="J256" s="683"/>
      <c r="K256" s="683"/>
      <c r="L256" s="683"/>
      <c r="M256" s="683"/>
    </row>
    <row r="257" spans="1:15" hidden="1">
      <c r="A257" s="682" t="s">
        <v>312</v>
      </c>
      <c r="B257" s="683"/>
      <c r="C257" s="683"/>
      <c r="D257" s="683"/>
      <c r="E257" s="683"/>
      <c r="F257" s="683"/>
      <c r="G257" s="683"/>
      <c r="H257" s="683"/>
      <c r="I257" s="683"/>
      <c r="J257" s="683"/>
      <c r="K257" s="683"/>
      <c r="L257" s="683"/>
      <c r="M257" s="683"/>
      <c r="N257" s="683"/>
      <c r="O257" s="683"/>
    </row>
    <row r="258" spans="1:15" s="354" customFormat="1" ht="14.25" hidden="1" customHeight="1" thickBot="1">
      <c r="A258" s="980" t="s">
        <v>300</v>
      </c>
      <c r="B258" s="981"/>
      <c r="C258" s="981"/>
      <c r="D258" s="981"/>
      <c r="E258" s="981"/>
      <c r="F258" s="981"/>
      <c r="G258" s="981"/>
      <c r="H258" s="981"/>
      <c r="I258" s="981"/>
      <c r="J258" s="981"/>
      <c r="K258" s="981"/>
      <c r="L258" s="981"/>
      <c r="M258" s="981"/>
      <c r="N258" s="981"/>
      <c r="O258" s="981"/>
    </row>
    <row r="259" spans="1:15" ht="15.75" hidden="1" thickBot="1">
      <c r="A259" s="722" t="s">
        <v>212</v>
      </c>
      <c r="B259" s="728" t="s">
        <v>213</v>
      </c>
      <c r="C259" s="729"/>
      <c r="D259" s="730"/>
      <c r="E259" s="728" t="s">
        <v>214</v>
      </c>
      <c r="F259" s="730"/>
      <c r="G259" s="737" t="s">
        <v>301</v>
      </c>
      <c r="H259" s="738"/>
      <c r="I259" s="739"/>
      <c r="J259" s="737" t="s">
        <v>302</v>
      </c>
      <c r="K259" s="738"/>
      <c r="L259" s="739"/>
    </row>
    <row r="260" spans="1:15" hidden="1">
      <c r="A260" s="726"/>
      <c r="B260" s="731"/>
      <c r="C260" s="732"/>
      <c r="D260" s="733"/>
      <c r="E260" s="731"/>
      <c r="F260" s="733"/>
      <c r="G260" s="722" t="s">
        <v>217</v>
      </c>
      <c r="H260" s="718" t="s">
        <v>218</v>
      </c>
      <c r="I260" s="719"/>
      <c r="J260" s="722" t="s">
        <v>271</v>
      </c>
      <c r="K260" s="378" t="s">
        <v>222</v>
      </c>
      <c r="L260" s="378" t="s">
        <v>224</v>
      </c>
    </row>
    <row r="261" spans="1:15" ht="39" hidden="1" thickBot="1">
      <c r="A261" s="726"/>
      <c r="B261" s="734"/>
      <c r="C261" s="735"/>
      <c r="D261" s="736"/>
      <c r="E261" s="734"/>
      <c r="F261" s="736"/>
      <c r="G261" s="726"/>
      <c r="H261" s="720"/>
      <c r="I261" s="721"/>
      <c r="J261" s="723"/>
      <c r="K261" s="379" t="s">
        <v>223</v>
      </c>
      <c r="L261" s="379" t="s">
        <v>225</v>
      </c>
    </row>
    <row r="262" spans="1:15" ht="38.25" hidden="1">
      <c r="A262" s="726"/>
      <c r="B262" s="378" t="s">
        <v>313</v>
      </c>
      <c r="C262" s="378" t="s">
        <v>314</v>
      </c>
      <c r="D262" s="378" t="s">
        <v>226</v>
      </c>
      <c r="E262" s="378" t="s">
        <v>228</v>
      </c>
      <c r="F262" s="378" t="s">
        <v>229</v>
      </c>
      <c r="G262" s="726"/>
      <c r="H262" s="722" t="s">
        <v>230</v>
      </c>
      <c r="I262" s="722" t="s">
        <v>231</v>
      </c>
      <c r="J262" s="722"/>
      <c r="K262" s="722"/>
      <c r="L262" s="722"/>
    </row>
    <row r="263" spans="1:15" ht="25.5" hidden="1">
      <c r="A263" s="726"/>
      <c r="B263" s="378" t="s">
        <v>227</v>
      </c>
      <c r="C263" s="378" t="s">
        <v>226</v>
      </c>
      <c r="D263" s="378" t="s">
        <v>227</v>
      </c>
      <c r="E263" s="378" t="s">
        <v>227</v>
      </c>
      <c r="F263" s="378" t="s">
        <v>227</v>
      </c>
      <c r="G263" s="726"/>
      <c r="H263" s="726"/>
      <c r="I263" s="726"/>
      <c r="J263" s="726"/>
      <c r="K263" s="726"/>
      <c r="L263" s="726"/>
    </row>
    <row r="264" spans="1:15" ht="26.25" hidden="1" thickBot="1">
      <c r="A264" s="723"/>
      <c r="B264" s="309"/>
      <c r="C264" s="379" t="s">
        <v>227</v>
      </c>
      <c r="D264" s="309"/>
      <c r="E264" s="309"/>
      <c r="F264" s="309"/>
      <c r="G264" s="723"/>
      <c r="H264" s="723"/>
      <c r="I264" s="723"/>
      <c r="J264" s="723"/>
      <c r="K264" s="723"/>
      <c r="L264" s="723"/>
    </row>
    <row r="265" spans="1:15" ht="15.75" hidden="1" thickBot="1">
      <c r="A265" s="376">
        <v>1</v>
      </c>
      <c r="B265" s="379">
        <v>2</v>
      </c>
      <c r="C265" s="379">
        <v>3</v>
      </c>
      <c r="D265" s="379">
        <v>4</v>
      </c>
      <c r="E265" s="379">
        <v>5</v>
      </c>
      <c r="F265" s="379">
        <v>6</v>
      </c>
      <c r="G265" s="379">
        <v>7</v>
      </c>
      <c r="H265" s="379">
        <v>8</v>
      </c>
      <c r="I265" s="379">
        <v>9</v>
      </c>
      <c r="J265" s="379">
        <v>10</v>
      </c>
      <c r="K265" s="379">
        <v>11</v>
      </c>
      <c r="L265" s="379">
        <v>12</v>
      </c>
    </row>
    <row r="266" spans="1:15" ht="64.5" hidden="1" thickBot="1">
      <c r="A266" s="341" t="s">
        <v>238</v>
      </c>
      <c r="B266" s="318" t="s">
        <v>239</v>
      </c>
      <c r="C266" s="318"/>
      <c r="D266" s="318" t="s">
        <v>162</v>
      </c>
      <c r="E266" s="318" t="s">
        <v>162</v>
      </c>
      <c r="F266" s="318" t="s">
        <v>162</v>
      </c>
      <c r="G266" s="318" t="s">
        <v>162</v>
      </c>
      <c r="H266" s="318" t="s">
        <v>162</v>
      </c>
      <c r="I266" s="318" t="s">
        <v>162</v>
      </c>
      <c r="J266" s="318" t="s">
        <v>162</v>
      </c>
      <c r="K266" s="318" t="s">
        <v>162</v>
      </c>
      <c r="L266" s="318" t="s">
        <v>162</v>
      </c>
    </row>
    <row r="267" spans="1:15" ht="18.75" hidden="1">
      <c r="A267" s="342"/>
    </row>
    <row r="268" spans="1:15" hidden="1">
      <c r="A268" s="682" t="s">
        <v>315</v>
      </c>
      <c r="B268" s="683"/>
      <c r="C268" s="683"/>
      <c r="D268" s="683"/>
      <c r="E268" s="683"/>
      <c r="F268" s="683"/>
      <c r="G268" s="683"/>
      <c r="H268" s="683"/>
      <c r="I268" s="683"/>
      <c r="J268" s="683"/>
      <c r="K268" s="683"/>
      <c r="L268" s="683"/>
      <c r="M268" s="683"/>
      <c r="N268" s="683"/>
      <c r="O268" s="683"/>
    </row>
    <row r="269" spans="1:15" ht="15.75" hidden="1" thickBot="1">
      <c r="A269" s="682" t="s">
        <v>316</v>
      </c>
      <c r="B269" s="683"/>
      <c r="C269" s="683"/>
      <c r="D269" s="683"/>
      <c r="E269" s="683"/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</row>
    <row r="270" spans="1:15" ht="35.25" hidden="1" customHeight="1" thickBot="1">
      <c r="A270" s="722" t="s">
        <v>212</v>
      </c>
      <c r="B270" s="728" t="s">
        <v>213</v>
      </c>
      <c r="C270" s="729"/>
      <c r="D270" s="730"/>
      <c r="E270" s="728" t="s">
        <v>214</v>
      </c>
      <c r="F270" s="730"/>
      <c r="G270" s="737" t="s">
        <v>215</v>
      </c>
      <c r="H270" s="738"/>
      <c r="I270" s="738"/>
      <c r="J270" s="739"/>
      <c r="K270" s="737" t="s">
        <v>216</v>
      </c>
      <c r="L270" s="738"/>
      <c r="M270" s="739"/>
    </row>
    <row r="271" spans="1:15" ht="15.75" hidden="1" thickBot="1">
      <c r="A271" s="726"/>
      <c r="B271" s="734"/>
      <c r="C271" s="735"/>
      <c r="D271" s="736"/>
      <c r="E271" s="734"/>
      <c r="F271" s="736"/>
      <c r="G271" s="722" t="s">
        <v>217</v>
      </c>
      <c r="H271" s="742" t="s">
        <v>218</v>
      </c>
      <c r="I271" s="743"/>
      <c r="J271" s="722" t="s">
        <v>219</v>
      </c>
      <c r="K271" s="722" t="s">
        <v>271</v>
      </c>
      <c r="L271" s="378" t="s">
        <v>222</v>
      </c>
      <c r="M271" s="378" t="s">
        <v>224</v>
      </c>
    </row>
    <row r="272" spans="1:15" ht="38.25" hidden="1">
      <c r="A272" s="726"/>
      <c r="B272" s="378" t="s">
        <v>313</v>
      </c>
      <c r="C272" s="378" t="s">
        <v>314</v>
      </c>
      <c r="D272" s="378" t="s">
        <v>226</v>
      </c>
      <c r="E272" s="378" t="s">
        <v>228</v>
      </c>
      <c r="F272" s="378" t="s">
        <v>229</v>
      </c>
      <c r="G272" s="726"/>
      <c r="H272" s="722" t="s">
        <v>230</v>
      </c>
      <c r="I272" s="722" t="s">
        <v>231</v>
      </c>
      <c r="J272" s="726"/>
      <c r="K272" s="726"/>
      <c r="L272" s="378" t="s">
        <v>223</v>
      </c>
      <c r="M272" s="378" t="s">
        <v>225</v>
      </c>
    </row>
    <row r="273" spans="1:15" ht="25.5" hidden="1">
      <c r="A273" s="726"/>
      <c r="B273" s="378" t="s">
        <v>227</v>
      </c>
      <c r="C273" s="378" t="s">
        <v>226</v>
      </c>
      <c r="D273" s="378" t="s">
        <v>227</v>
      </c>
      <c r="E273" s="378" t="s">
        <v>227</v>
      </c>
      <c r="F273" s="378" t="s">
        <v>227</v>
      </c>
      <c r="G273" s="726"/>
      <c r="H273" s="726"/>
      <c r="I273" s="726"/>
      <c r="J273" s="726"/>
      <c r="K273" s="726"/>
      <c r="L273" s="343"/>
      <c r="M273" s="343"/>
    </row>
    <row r="274" spans="1:15" ht="26.25" hidden="1" thickBot="1">
      <c r="A274" s="723"/>
      <c r="B274" s="309"/>
      <c r="C274" s="379" t="s">
        <v>227</v>
      </c>
      <c r="D274" s="309"/>
      <c r="E274" s="309"/>
      <c r="F274" s="309"/>
      <c r="G274" s="723"/>
      <c r="H274" s="723"/>
      <c r="I274" s="723"/>
      <c r="J274" s="723"/>
      <c r="K274" s="723"/>
      <c r="L274" s="309"/>
      <c r="M274" s="309"/>
    </row>
    <row r="275" spans="1:15" ht="15.75" hidden="1" thickBot="1">
      <c r="A275" s="376">
        <v>1</v>
      </c>
      <c r="B275" s="379">
        <v>2</v>
      </c>
      <c r="C275" s="379">
        <v>3</v>
      </c>
      <c r="D275" s="379">
        <v>4</v>
      </c>
      <c r="E275" s="379">
        <v>5</v>
      </c>
      <c r="F275" s="379">
        <v>6</v>
      </c>
      <c r="G275" s="379">
        <v>7</v>
      </c>
      <c r="H275" s="379">
        <v>8</v>
      </c>
      <c r="I275" s="379">
        <v>9</v>
      </c>
      <c r="J275" s="379">
        <v>10</v>
      </c>
      <c r="K275" s="379">
        <v>11</v>
      </c>
      <c r="L275" s="379">
        <v>12</v>
      </c>
      <c r="M275" s="379">
        <v>13</v>
      </c>
    </row>
    <row r="276" spans="1:15" ht="76.5" hidden="1">
      <c r="A276" s="690" t="s">
        <v>238</v>
      </c>
      <c r="B276" s="722" t="s">
        <v>239</v>
      </c>
      <c r="C276" s="687"/>
      <c r="D276" s="687" t="s">
        <v>162</v>
      </c>
      <c r="E276" s="687" t="s">
        <v>162</v>
      </c>
      <c r="F276" s="687" t="s">
        <v>162</v>
      </c>
      <c r="G276" s="744" t="s">
        <v>240</v>
      </c>
      <c r="H276" s="687" t="s">
        <v>234</v>
      </c>
      <c r="I276" s="687">
        <v>642</v>
      </c>
      <c r="J276" s="312" t="s">
        <v>241</v>
      </c>
      <c r="K276" s="687">
        <v>320</v>
      </c>
      <c r="L276" s="687"/>
      <c r="M276" s="687"/>
    </row>
    <row r="277" spans="1:15" ht="26.25" hidden="1" thickBot="1">
      <c r="A277" s="692"/>
      <c r="B277" s="723"/>
      <c r="C277" s="689"/>
      <c r="D277" s="689"/>
      <c r="E277" s="689"/>
      <c r="F277" s="689"/>
      <c r="G277" s="746"/>
      <c r="H277" s="689"/>
      <c r="I277" s="689"/>
      <c r="J277" s="318" t="s">
        <v>242</v>
      </c>
      <c r="K277" s="689"/>
      <c r="L277" s="689"/>
      <c r="M277" s="689"/>
    </row>
    <row r="278" spans="1:15" hidden="1">
      <c r="A278" s="387"/>
    </row>
    <row r="279" spans="1:15" hidden="1">
      <c r="A279" s="682" t="s">
        <v>317</v>
      </c>
      <c r="B279" s="683"/>
      <c r="C279" s="683"/>
      <c r="D279" s="683"/>
      <c r="E279" s="683"/>
      <c r="F279" s="683"/>
      <c r="G279" s="683"/>
      <c r="H279" s="683"/>
      <c r="I279" s="683"/>
      <c r="J279" s="683"/>
      <c r="K279" s="683"/>
      <c r="L279" s="683"/>
      <c r="M279" s="683"/>
      <c r="N279" s="683"/>
      <c r="O279" s="683"/>
    </row>
    <row r="280" spans="1:15" ht="15.75" hidden="1">
      <c r="A280" s="367"/>
      <c r="B280" s="368"/>
      <c r="C280" s="368"/>
      <c r="D280" s="368"/>
      <c r="E280" s="368"/>
      <c r="F280" s="368"/>
      <c r="G280" s="368"/>
      <c r="H280" s="368"/>
      <c r="I280" s="368"/>
      <c r="J280" s="368"/>
      <c r="K280" s="368"/>
      <c r="L280" s="368"/>
      <c r="M280" s="368"/>
      <c r="N280" s="368"/>
      <c r="O280" s="368"/>
    </row>
    <row r="281" spans="1:15" ht="15.75" hidden="1">
      <c r="A281" s="684" t="s">
        <v>318</v>
      </c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  <c r="O281" s="683"/>
    </row>
    <row r="282" spans="1:15" ht="15.75" hidden="1">
      <c r="A282" s="682" t="s">
        <v>308</v>
      </c>
      <c r="B282" s="683"/>
      <c r="C282" s="683"/>
      <c r="D282" s="683"/>
      <c r="E282" s="683"/>
      <c r="F282" s="683"/>
      <c r="G282" s="683"/>
      <c r="H282" s="683"/>
      <c r="I282" s="683"/>
      <c r="J282" s="683"/>
      <c r="K282" s="683"/>
      <c r="L282" s="683"/>
      <c r="M282" s="683"/>
      <c r="N282" s="683"/>
      <c r="O282" s="683"/>
    </row>
    <row r="283" spans="1:15" hidden="1">
      <c r="A283" s="682" t="s">
        <v>319</v>
      </c>
      <c r="B283" s="683"/>
      <c r="C283" s="683"/>
      <c r="D283" s="683"/>
      <c r="E283" s="683"/>
      <c r="F283" s="683"/>
      <c r="G283" s="683"/>
      <c r="H283" s="683"/>
      <c r="I283" s="683"/>
      <c r="J283" s="683"/>
      <c r="K283" s="683"/>
      <c r="L283" s="683"/>
      <c r="M283" s="683"/>
      <c r="N283" s="683"/>
      <c r="O283" s="683"/>
    </row>
    <row r="284" spans="1:15" hidden="1">
      <c r="A284" s="682" t="s">
        <v>310</v>
      </c>
      <c r="B284" s="683"/>
      <c r="C284" s="683"/>
      <c r="D284" s="683"/>
      <c r="E284" s="683"/>
      <c r="F284" s="683"/>
      <c r="G284" s="683"/>
      <c r="H284" s="683"/>
      <c r="I284" s="683"/>
      <c r="J284" s="683"/>
      <c r="K284" s="683"/>
      <c r="L284" s="683"/>
      <c r="M284" s="683"/>
    </row>
    <row r="285" spans="1:15" hidden="1">
      <c r="A285" s="682" t="s">
        <v>312</v>
      </c>
      <c r="B285" s="683"/>
      <c r="C285" s="683"/>
      <c r="D285" s="683"/>
      <c r="E285" s="683"/>
      <c r="F285" s="683"/>
      <c r="G285" s="683"/>
      <c r="H285" s="683"/>
      <c r="I285" s="683"/>
      <c r="J285" s="683"/>
      <c r="K285" s="683"/>
      <c r="L285" s="683"/>
      <c r="M285" s="683"/>
      <c r="N285" s="683"/>
      <c r="O285" s="683"/>
    </row>
    <row r="286" spans="1:15" s="354" customFormat="1" ht="16.5" hidden="1" thickBot="1">
      <c r="A286" s="980" t="s">
        <v>300</v>
      </c>
      <c r="B286" s="981"/>
      <c r="C286" s="981"/>
      <c r="D286" s="981"/>
      <c r="E286" s="981"/>
      <c r="F286" s="981"/>
      <c r="G286" s="981"/>
      <c r="H286" s="981"/>
      <c r="I286" s="981"/>
      <c r="J286" s="981"/>
      <c r="K286" s="981"/>
      <c r="L286" s="981"/>
      <c r="M286" s="981"/>
      <c r="N286" s="981"/>
      <c r="O286" s="981"/>
    </row>
    <row r="287" spans="1:15" ht="15.75" hidden="1" thickBot="1">
      <c r="A287" s="722" t="s">
        <v>212</v>
      </c>
      <c r="B287" s="728" t="s">
        <v>213</v>
      </c>
      <c r="C287" s="729"/>
      <c r="D287" s="730"/>
      <c r="E287" s="728" t="s">
        <v>214</v>
      </c>
      <c r="F287" s="730"/>
      <c r="G287" s="737" t="s">
        <v>301</v>
      </c>
      <c r="H287" s="738"/>
      <c r="I287" s="739"/>
      <c r="J287" s="737" t="s">
        <v>302</v>
      </c>
      <c r="K287" s="738"/>
      <c r="L287" s="739"/>
    </row>
    <row r="288" spans="1:15" hidden="1">
      <c r="A288" s="726"/>
      <c r="B288" s="731"/>
      <c r="C288" s="732"/>
      <c r="D288" s="733"/>
      <c r="E288" s="731"/>
      <c r="F288" s="733"/>
      <c r="G288" s="722" t="s">
        <v>217</v>
      </c>
      <c r="H288" s="718" t="s">
        <v>218</v>
      </c>
      <c r="I288" s="719"/>
      <c r="J288" s="722" t="s">
        <v>271</v>
      </c>
      <c r="K288" s="378" t="s">
        <v>222</v>
      </c>
      <c r="L288" s="378" t="s">
        <v>224</v>
      </c>
    </row>
    <row r="289" spans="1:15" ht="39" hidden="1" thickBot="1">
      <c r="A289" s="726"/>
      <c r="B289" s="734"/>
      <c r="C289" s="735"/>
      <c r="D289" s="736"/>
      <c r="E289" s="734"/>
      <c r="F289" s="736"/>
      <c r="G289" s="726"/>
      <c r="H289" s="720"/>
      <c r="I289" s="721"/>
      <c r="J289" s="723"/>
      <c r="K289" s="379" t="s">
        <v>223</v>
      </c>
      <c r="L289" s="379" t="s">
        <v>225</v>
      </c>
    </row>
    <row r="290" spans="1:15" ht="38.25" hidden="1">
      <c r="A290" s="726"/>
      <c r="B290" s="378" t="s">
        <v>313</v>
      </c>
      <c r="C290" s="378" t="s">
        <v>314</v>
      </c>
      <c r="D290" s="378" t="s">
        <v>226</v>
      </c>
      <c r="E290" s="378" t="s">
        <v>228</v>
      </c>
      <c r="F290" s="378" t="s">
        <v>229</v>
      </c>
      <c r="G290" s="726"/>
      <c r="H290" s="722" t="s">
        <v>230</v>
      </c>
      <c r="I290" s="722" t="s">
        <v>231</v>
      </c>
      <c r="J290" s="722"/>
      <c r="K290" s="722"/>
      <c r="L290" s="722"/>
    </row>
    <row r="291" spans="1:15" ht="25.5" hidden="1">
      <c r="A291" s="726"/>
      <c r="B291" s="378" t="s">
        <v>227</v>
      </c>
      <c r="C291" s="378" t="s">
        <v>226</v>
      </c>
      <c r="D291" s="378" t="s">
        <v>227</v>
      </c>
      <c r="E291" s="378" t="s">
        <v>227</v>
      </c>
      <c r="F291" s="378" t="s">
        <v>227</v>
      </c>
      <c r="G291" s="726"/>
      <c r="H291" s="726"/>
      <c r="I291" s="726"/>
      <c r="J291" s="726"/>
      <c r="K291" s="726"/>
      <c r="L291" s="726"/>
    </row>
    <row r="292" spans="1:15" ht="26.25" hidden="1" thickBot="1">
      <c r="A292" s="723"/>
      <c r="B292" s="309"/>
      <c r="C292" s="379" t="s">
        <v>227</v>
      </c>
      <c r="D292" s="309"/>
      <c r="E292" s="309"/>
      <c r="F292" s="309"/>
      <c r="G292" s="723"/>
      <c r="H292" s="723"/>
      <c r="I292" s="723"/>
      <c r="J292" s="723"/>
      <c r="K292" s="723"/>
      <c r="L292" s="723"/>
    </row>
    <row r="293" spans="1:15" ht="15.75" hidden="1" thickBot="1">
      <c r="A293" s="376">
        <v>1</v>
      </c>
      <c r="B293" s="379">
        <v>2</v>
      </c>
      <c r="C293" s="379">
        <v>3</v>
      </c>
      <c r="D293" s="379">
        <v>4</v>
      </c>
      <c r="E293" s="379">
        <v>5</v>
      </c>
      <c r="F293" s="379">
        <v>6</v>
      </c>
      <c r="G293" s="379">
        <v>7</v>
      </c>
      <c r="H293" s="379">
        <v>8</v>
      </c>
      <c r="I293" s="379">
        <v>9</v>
      </c>
      <c r="J293" s="379">
        <v>10</v>
      </c>
      <c r="K293" s="379">
        <v>11</v>
      </c>
      <c r="L293" s="379">
        <v>12</v>
      </c>
    </row>
    <row r="294" spans="1:15" ht="39" hidden="1" thickBot="1">
      <c r="A294" s="341" t="s">
        <v>320</v>
      </c>
      <c r="B294" s="318" t="s">
        <v>244</v>
      </c>
      <c r="C294" s="318"/>
      <c r="D294" s="318" t="s">
        <v>162</v>
      </c>
      <c r="E294" s="318" t="s">
        <v>162</v>
      </c>
      <c r="F294" s="318" t="s">
        <v>162</v>
      </c>
      <c r="G294" s="318" t="s">
        <v>162</v>
      </c>
      <c r="H294" s="318" t="s">
        <v>162</v>
      </c>
      <c r="I294" s="318" t="s">
        <v>162</v>
      </c>
      <c r="J294" s="345" t="s">
        <v>162</v>
      </c>
      <c r="K294" s="318" t="s">
        <v>162</v>
      </c>
      <c r="L294" s="318" t="s">
        <v>162</v>
      </c>
    </row>
    <row r="295" spans="1:15" ht="18.75" hidden="1">
      <c r="A295" s="342"/>
    </row>
    <row r="296" spans="1:15" hidden="1">
      <c r="A296" s="682" t="s">
        <v>315</v>
      </c>
      <c r="B296" s="683"/>
      <c r="C296" s="683"/>
      <c r="D296" s="683"/>
      <c r="E296" s="683"/>
      <c r="F296" s="683"/>
      <c r="G296" s="683"/>
      <c r="H296" s="683"/>
      <c r="I296" s="683"/>
      <c r="J296" s="683"/>
      <c r="K296" s="683"/>
      <c r="L296" s="683"/>
      <c r="M296" s="683"/>
      <c r="N296" s="683"/>
      <c r="O296" s="683"/>
    </row>
    <row r="297" spans="1:15" ht="15.75" hidden="1" thickBot="1">
      <c r="A297" s="682" t="s">
        <v>316</v>
      </c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  <c r="L297" s="683"/>
      <c r="M297" s="683"/>
      <c r="N297" s="683"/>
      <c r="O297" s="683"/>
    </row>
    <row r="298" spans="1:15" ht="35.25" hidden="1" customHeight="1" thickBot="1">
      <c r="A298" s="722" t="s">
        <v>212</v>
      </c>
      <c r="B298" s="728" t="s">
        <v>213</v>
      </c>
      <c r="C298" s="729"/>
      <c r="D298" s="730"/>
      <c r="E298" s="728" t="s">
        <v>214</v>
      </c>
      <c r="F298" s="730"/>
      <c r="G298" s="737" t="s">
        <v>215</v>
      </c>
      <c r="H298" s="738"/>
      <c r="I298" s="738"/>
      <c r="J298" s="739"/>
      <c r="K298" s="737" t="s">
        <v>216</v>
      </c>
      <c r="L298" s="738"/>
      <c r="M298" s="739"/>
    </row>
    <row r="299" spans="1:15" ht="15.75" hidden="1" thickBot="1">
      <c r="A299" s="726"/>
      <c r="B299" s="734"/>
      <c r="C299" s="735"/>
      <c r="D299" s="736"/>
      <c r="E299" s="734"/>
      <c r="F299" s="736"/>
      <c r="G299" s="722" t="s">
        <v>217</v>
      </c>
      <c r="H299" s="742" t="s">
        <v>218</v>
      </c>
      <c r="I299" s="743"/>
      <c r="J299" s="722" t="s">
        <v>219</v>
      </c>
      <c r="K299" s="722" t="s">
        <v>271</v>
      </c>
      <c r="L299" s="378" t="s">
        <v>222</v>
      </c>
      <c r="M299" s="378" t="s">
        <v>224</v>
      </c>
    </row>
    <row r="300" spans="1:15" ht="38.25" hidden="1">
      <c r="A300" s="726"/>
      <c r="B300" s="378" t="s">
        <v>313</v>
      </c>
      <c r="C300" s="378" t="s">
        <v>314</v>
      </c>
      <c r="D300" s="378" t="s">
        <v>226</v>
      </c>
      <c r="E300" s="378" t="s">
        <v>228</v>
      </c>
      <c r="F300" s="378" t="s">
        <v>229</v>
      </c>
      <c r="G300" s="726"/>
      <c r="H300" s="722" t="s">
        <v>230</v>
      </c>
      <c r="I300" s="722" t="s">
        <v>231</v>
      </c>
      <c r="J300" s="726"/>
      <c r="K300" s="726"/>
      <c r="L300" s="378" t="s">
        <v>223</v>
      </c>
      <c r="M300" s="378" t="s">
        <v>225</v>
      </c>
    </row>
    <row r="301" spans="1:15" ht="25.5" hidden="1">
      <c r="A301" s="726"/>
      <c r="B301" s="378" t="s">
        <v>227</v>
      </c>
      <c r="C301" s="378" t="s">
        <v>226</v>
      </c>
      <c r="D301" s="378" t="s">
        <v>227</v>
      </c>
      <c r="E301" s="378" t="s">
        <v>227</v>
      </c>
      <c r="F301" s="378" t="s">
        <v>227</v>
      </c>
      <c r="G301" s="726"/>
      <c r="H301" s="726"/>
      <c r="I301" s="726"/>
      <c r="J301" s="726"/>
      <c r="K301" s="726"/>
      <c r="L301" s="343"/>
      <c r="M301" s="343"/>
    </row>
    <row r="302" spans="1:15" ht="26.25" hidden="1" thickBot="1">
      <c r="A302" s="723"/>
      <c r="B302" s="309"/>
      <c r="C302" s="379" t="s">
        <v>227</v>
      </c>
      <c r="D302" s="309"/>
      <c r="E302" s="309"/>
      <c r="F302" s="309"/>
      <c r="G302" s="723"/>
      <c r="H302" s="723"/>
      <c r="I302" s="723"/>
      <c r="J302" s="723"/>
      <c r="K302" s="723"/>
      <c r="L302" s="309"/>
      <c r="M302" s="309"/>
    </row>
    <row r="303" spans="1:15" ht="15.75" hidden="1" thickBot="1">
      <c r="A303" s="376">
        <v>1</v>
      </c>
      <c r="B303" s="379">
        <v>2</v>
      </c>
      <c r="C303" s="379">
        <v>3</v>
      </c>
      <c r="D303" s="379">
        <v>4</v>
      </c>
      <c r="E303" s="379">
        <v>5</v>
      </c>
      <c r="F303" s="379">
        <v>6</v>
      </c>
      <c r="G303" s="379">
        <v>7</v>
      </c>
      <c r="H303" s="379">
        <v>8</v>
      </c>
      <c r="I303" s="379">
        <v>9</v>
      </c>
      <c r="J303" s="379">
        <v>10</v>
      </c>
      <c r="K303" s="379">
        <v>11</v>
      </c>
      <c r="L303" s="379">
        <v>12</v>
      </c>
      <c r="M303" s="379">
        <v>13</v>
      </c>
    </row>
    <row r="304" spans="1:15" ht="178.5" hidden="1">
      <c r="A304" s="690" t="s">
        <v>243</v>
      </c>
      <c r="B304" s="693" t="s">
        <v>244</v>
      </c>
      <c r="C304" s="687"/>
      <c r="D304" s="687" t="s">
        <v>162</v>
      </c>
      <c r="E304" s="687" t="s">
        <v>162</v>
      </c>
      <c r="F304" s="687" t="s">
        <v>162</v>
      </c>
      <c r="G304" s="744" t="s">
        <v>240</v>
      </c>
      <c r="H304" s="687" t="s">
        <v>234</v>
      </c>
      <c r="I304" s="687">
        <v>642</v>
      </c>
      <c r="J304" s="378" t="s">
        <v>245</v>
      </c>
      <c r="K304" s="687">
        <v>12</v>
      </c>
      <c r="L304" s="687"/>
      <c r="M304" s="687"/>
    </row>
    <row r="305" spans="1:15" hidden="1">
      <c r="A305" s="691"/>
      <c r="B305" s="694"/>
      <c r="C305" s="688"/>
      <c r="D305" s="688"/>
      <c r="E305" s="688"/>
      <c r="F305" s="688"/>
      <c r="G305" s="745"/>
      <c r="H305" s="688"/>
      <c r="I305" s="688"/>
      <c r="J305" s="378" t="s">
        <v>236</v>
      </c>
      <c r="K305" s="688"/>
      <c r="L305" s="688"/>
      <c r="M305" s="688"/>
    </row>
    <row r="306" spans="1:15" ht="26.25" hidden="1" thickBot="1">
      <c r="A306" s="692"/>
      <c r="B306" s="695"/>
      <c r="C306" s="689"/>
      <c r="D306" s="689"/>
      <c r="E306" s="689"/>
      <c r="F306" s="689"/>
      <c r="G306" s="746"/>
      <c r="H306" s="689"/>
      <c r="I306" s="689"/>
      <c r="J306" s="379" t="s">
        <v>246</v>
      </c>
      <c r="K306" s="689"/>
      <c r="L306" s="689"/>
      <c r="M306" s="689"/>
    </row>
    <row r="307" spans="1:15" hidden="1">
      <c r="A307" s="387"/>
    </row>
    <row r="308" spans="1:15" hidden="1">
      <c r="A308" s="682" t="s">
        <v>317</v>
      </c>
      <c r="B308" s="683"/>
      <c r="C308" s="683"/>
      <c r="D308" s="683"/>
      <c r="E308" s="683"/>
      <c r="F308" s="683"/>
      <c r="G308" s="683"/>
      <c r="H308" s="683"/>
      <c r="I308" s="683"/>
      <c r="J308" s="683"/>
      <c r="K308" s="683"/>
      <c r="L308" s="683"/>
      <c r="M308" s="683"/>
      <c r="N308" s="683"/>
      <c r="O308" s="683"/>
    </row>
    <row r="309" spans="1:15" ht="15.75" hidden="1">
      <c r="A309" s="340"/>
    </row>
    <row r="310" spans="1:15" ht="15.75" hidden="1">
      <c r="A310" s="684" t="s">
        <v>321</v>
      </c>
      <c r="B310" s="683"/>
      <c r="C310" s="683"/>
      <c r="D310" s="683"/>
      <c r="E310" s="683"/>
      <c r="F310" s="683"/>
      <c r="G310" s="683"/>
      <c r="H310" s="683"/>
      <c r="I310" s="683"/>
      <c r="J310" s="683"/>
      <c r="K310" s="683"/>
      <c r="L310" s="683"/>
      <c r="M310" s="683"/>
      <c r="N310" s="683"/>
      <c r="O310" s="683"/>
    </row>
    <row r="311" spans="1:15" ht="18.75" hidden="1">
      <c r="A311" s="685" t="s">
        <v>322</v>
      </c>
      <c r="B311" s="683"/>
      <c r="C311" s="683"/>
      <c r="D311" s="683"/>
      <c r="E311" s="683"/>
      <c r="F311" s="683"/>
      <c r="G311" s="683"/>
      <c r="H311" s="683"/>
      <c r="I311" s="683"/>
      <c r="J311" s="683"/>
      <c r="K311" s="683"/>
      <c r="L311" s="683"/>
      <c r="M311" s="683"/>
      <c r="N311" s="683"/>
      <c r="O311" s="683"/>
    </row>
    <row r="312" spans="1:15" hidden="1">
      <c r="A312" s="682" t="s">
        <v>323</v>
      </c>
      <c r="B312" s="683"/>
      <c r="C312" s="683"/>
      <c r="D312" s="683"/>
      <c r="E312" s="683"/>
      <c r="F312" s="683"/>
      <c r="G312" s="683"/>
      <c r="H312" s="683"/>
      <c r="I312" s="683"/>
      <c r="J312" s="683"/>
      <c r="K312" s="683"/>
      <c r="L312" s="683"/>
      <c r="M312" s="683"/>
      <c r="N312" s="683"/>
      <c r="O312" s="683"/>
    </row>
    <row r="313" spans="1:15" hidden="1">
      <c r="A313" s="682" t="s">
        <v>324</v>
      </c>
      <c r="B313" s="683"/>
      <c r="C313" s="683"/>
      <c r="D313" s="683"/>
      <c r="E313" s="683"/>
      <c r="F313" s="683"/>
      <c r="G313" s="683"/>
      <c r="H313" s="683"/>
      <c r="I313" s="683"/>
      <c r="J313" s="683"/>
      <c r="K313" s="683"/>
      <c r="L313" s="683"/>
      <c r="M313" s="683"/>
    </row>
    <row r="314" spans="1:15" hidden="1">
      <c r="A314" s="682" t="s">
        <v>325</v>
      </c>
      <c r="B314" s="683"/>
      <c r="C314" s="683"/>
      <c r="D314" s="683"/>
      <c r="E314" s="683"/>
      <c r="F314" s="683"/>
      <c r="G314" s="683"/>
      <c r="H314" s="683"/>
      <c r="I314" s="683"/>
      <c r="J314" s="683"/>
      <c r="K314" s="683"/>
      <c r="L314" s="683"/>
      <c r="M314" s="683"/>
      <c r="N314" s="683"/>
      <c r="O314" s="683"/>
    </row>
    <row r="315" spans="1:15" s="354" customFormat="1" ht="16.5" hidden="1" thickBot="1">
      <c r="A315" s="980" t="s">
        <v>300</v>
      </c>
      <c r="B315" s="981"/>
      <c r="C315" s="981"/>
      <c r="D315" s="981"/>
      <c r="E315" s="981"/>
      <c r="F315" s="981"/>
      <c r="G315" s="981"/>
      <c r="H315" s="981"/>
      <c r="I315" s="981"/>
      <c r="J315" s="981"/>
      <c r="K315" s="981"/>
      <c r="L315" s="981"/>
      <c r="M315" s="981"/>
      <c r="N315" s="981"/>
      <c r="O315" s="981"/>
    </row>
    <row r="316" spans="1:15" ht="15.75" hidden="1" thickBot="1">
      <c r="A316" s="722" t="s">
        <v>212</v>
      </c>
      <c r="B316" s="728" t="s">
        <v>213</v>
      </c>
      <c r="C316" s="729"/>
      <c r="D316" s="730"/>
      <c r="E316" s="728" t="s">
        <v>214</v>
      </c>
      <c r="F316" s="730"/>
      <c r="G316" s="737" t="s">
        <v>301</v>
      </c>
      <c r="H316" s="738"/>
      <c r="I316" s="739"/>
      <c r="J316" s="737" t="s">
        <v>302</v>
      </c>
      <c r="K316" s="738"/>
      <c r="L316" s="739"/>
    </row>
    <row r="317" spans="1:15" hidden="1">
      <c r="A317" s="726"/>
      <c r="B317" s="731"/>
      <c r="C317" s="732"/>
      <c r="D317" s="733"/>
      <c r="E317" s="731"/>
      <c r="F317" s="733"/>
      <c r="G317" s="722" t="s">
        <v>217</v>
      </c>
      <c r="H317" s="718" t="s">
        <v>218</v>
      </c>
      <c r="I317" s="719"/>
      <c r="J317" s="722" t="s">
        <v>271</v>
      </c>
      <c r="K317" s="378" t="s">
        <v>222</v>
      </c>
      <c r="L317" s="378" t="s">
        <v>224</v>
      </c>
    </row>
    <row r="318" spans="1:15" ht="39" hidden="1" thickBot="1">
      <c r="A318" s="726"/>
      <c r="B318" s="734"/>
      <c r="C318" s="735"/>
      <c r="D318" s="736"/>
      <c r="E318" s="734"/>
      <c r="F318" s="736"/>
      <c r="G318" s="726"/>
      <c r="H318" s="720"/>
      <c r="I318" s="721"/>
      <c r="J318" s="723"/>
      <c r="K318" s="379" t="s">
        <v>223</v>
      </c>
      <c r="L318" s="379" t="s">
        <v>225</v>
      </c>
    </row>
    <row r="319" spans="1:15" ht="38.25" hidden="1">
      <c r="A319" s="726"/>
      <c r="B319" s="378" t="s">
        <v>313</v>
      </c>
      <c r="C319" s="378" t="s">
        <v>314</v>
      </c>
      <c r="D319" s="378" t="s">
        <v>226</v>
      </c>
      <c r="E319" s="378" t="s">
        <v>228</v>
      </c>
      <c r="F319" s="378" t="s">
        <v>229</v>
      </c>
      <c r="G319" s="726"/>
      <c r="H319" s="722" t="s">
        <v>230</v>
      </c>
      <c r="I319" s="722" t="s">
        <v>231</v>
      </c>
      <c r="J319" s="722"/>
      <c r="K319" s="722"/>
      <c r="L319" s="722"/>
    </row>
    <row r="320" spans="1:15" ht="25.5" hidden="1">
      <c r="A320" s="726"/>
      <c r="B320" s="378" t="s">
        <v>227</v>
      </c>
      <c r="C320" s="378" t="s">
        <v>226</v>
      </c>
      <c r="D320" s="378" t="s">
        <v>227</v>
      </c>
      <c r="E320" s="378" t="s">
        <v>227</v>
      </c>
      <c r="F320" s="378" t="s">
        <v>227</v>
      </c>
      <c r="G320" s="726"/>
      <c r="H320" s="726"/>
      <c r="I320" s="726"/>
      <c r="J320" s="726"/>
      <c r="K320" s="726"/>
      <c r="L320" s="726"/>
    </row>
    <row r="321" spans="1:15" ht="26.25" hidden="1" thickBot="1">
      <c r="A321" s="723"/>
      <c r="B321" s="309"/>
      <c r="C321" s="379" t="s">
        <v>227</v>
      </c>
      <c r="D321" s="309"/>
      <c r="E321" s="309"/>
      <c r="F321" s="309"/>
      <c r="G321" s="723"/>
      <c r="H321" s="723"/>
      <c r="I321" s="723"/>
      <c r="J321" s="723"/>
      <c r="K321" s="723"/>
      <c r="L321" s="723"/>
    </row>
    <row r="322" spans="1:15" ht="15.75" hidden="1" thickBot="1">
      <c r="A322" s="376">
        <v>1</v>
      </c>
      <c r="B322" s="379">
        <v>2</v>
      </c>
      <c r="C322" s="379">
        <v>3</v>
      </c>
      <c r="D322" s="379">
        <v>4</v>
      </c>
      <c r="E322" s="379">
        <v>5</v>
      </c>
      <c r="F322" s="379">
        <v>6</v>
      </c>
      <c r="G322" s="379">
        <v>7</v>
      </c>
      <c r="H322" s="379">
        <v>8</v>
      </c>
      <c r="I322" s="379">
        <v>9</v>
      </c>
      <c r="J322" s="379">
        <v>10</v>
      </c>
      <c r="K322" s="379">
        <v>11</v>
      </c>
      <c r="L322" s="379">
        <v>12</v>
      </c>
    </row>
    <row r="323" spans="1:15" ht="39" hidden="1" thickBot="1">
      <c r="A323" s="341" t="s">
        <v>326</v>
      </c>
      <c r="B323" s="346"/>
      <c r="C323" s="318"/>
      <c r="D323" s="318" t="s">
        <v>162</v>
      </c>
      <c r="E323" s="318" t="s">
        <v>162</v>
      </c>
      <c r="F323" s="318" t="s">
        <v>162</v>
      </c>
      <c r="G323" s="318" t="s">
        <v>162</v>
      </c>
      <c r="H323" s="318" t="s">
        <v>162</v>
      </c>
      <c r="I323" s="318" t="s">
        <v>162</v>
      </c>
      <c r="J323" s="345" t="s">
        <v>162</v>
      </c>
      <c r="K323" s="318" t="s">
        <v>162</v>
      </c>
      <c r="L323" s="318" t="s">
        <v>162</v>
      </c>
    </row>
    <row r="324" spans="1:15" ht="18.75" hidden="1">
      <c r="A324" s="342"/>
    </row>
    <row r="325" spans="1:15" hidden="1">
      <c r="A325" s="682" t="s">
        <v>315</v>
      </c>
      <c r="B325" s="683"/>
      <c r="C325" s="683"/>
      <c r="D325" s="683"/>
      <c r="E325" s="683"/>
      <c r="F325" s="683"/>
      <c r="G325" s="683"/>
      <c r="H325" s="683"/>
      <c r="I325" s="683"/>
      <c r="J325" s="683"/>
      <c r="K325" s="683"/>
      <c r="L325" s="683"/>
      <c r="M325" s="683"/>
      <c r="N325" s="683"/>
      <c r="O325" s="683"/>
    </row>
    <row r="326" spans="1:15" ht="15.75" hidden="1" thickBot="1">
      <c r="A326" s="682" t="s">
        <v>316</v>
      </c>
      <c r="B326" s="683"/>
      <c r="C326" s="683"/>
      <c r="D326" s="683"/>
      <c r="E326" s="683"/>
      <c r="F326" s="683"/>
      <c r="G326" s="683"/>
      <c r="H326" s="683"/>
      <c r="I326" s="683"/>
      <c r="J326" s="683"/>
      <c r="K326" s="683"/>
      <c r="L326" s="683"/>
      <c r="M326" s="683"/>
      <c r="N326" s="683"/>
      <c r="O326" s="683"/>
    </row>
    <row r="327" spans="1:15" ht="35.25" hidden="1" customHeight="1" thickBot="1">
      <c r="A327" s="722" t="s">
        <v>212</v>
      </c>
      <c r="B327" s="728" t="s">
        <v>213</v>
      </c>
      <c r="C327" s="729"/>
      <c r="D327" s="730"/>
      <c r="E327" s="728" t="s">
        <v>214</v>
      </c>
      <c r="F327" s="730"/>
      <c r="G327" s="737" t="s">
        <v>215</v>
      </c>
      <c r="H327" s="738"/>
      <c r="I327" s="738"/>
      <c r="J327" s="739"/>
      <c r="K327" s="737" t="s">
        <v>216</v>
      </c>
      <c r="L327" s="738"/>
      <c r="M327" s="739"/>
    </row>
    <row r="328" spans="1:15" ht="15.75" hidden="1" thickBot="1">
      <c r="A328" s="726"/>
      <c r="B328" s="734"/>
      <c r="C328" s="735"/>
      <c r="D328" s="736"/>
      <c r="E328" s="734"/>
      <c r="F328" s="736"/>
      <c r="G328" s="722" t="s">
        <v>217</v>
      </c>
      <c r="H328" s="742" t="s">
        <v>218</v>
      </c>
      <c r="I328" s="743"/>
      <c r="J328" s="722" t="s">
        <v>219</v>
      </c>
      <c r="K328" s="722" t="s">
        <v>271</v>
      </c>
      <c r="L328" s="378" t="s">
        <v>222</v>
      </c>
      <c r="M328" s="378" t="s">
        <v>224</v>
      </c>
    </row>
    <row r="329" spans="1:15" ht="38.25" hidden="1">
      <c r="A329" s="726"/>
      <c r="B329" s="378" t="s">
        <v>313</v>
      </c>
      <c r="C329" s="378" t="s">
        <v>314</v>
      </c>
      <c r="D329" s="378" t="s">
        <v>226</v>
      </c>
      <c r="E329" s="378" t="s">
        <v>228</v>
      </c>
      <c r="F329" s="378" t="s">
        <v>229</v>
      </c>
      <c r="G329" s="726"/>
      <c r="H329" s="722" t="s">
        <v>230</v>
      </c>
      <c r="I329" s="722" t="s">
        <v>231</v>
      </c>
      <c r="J329" s="726"/>
      <c r="K329" s="726"/>
      <c r="L329" s="378" t="s">
        <v>223</v>
      </c>
      <c r="M329" s="378" t="s">
        <v>225</v>
      </c>
    </row>
    <row r="330" spans="1:15" ht="25.5" hidden="1">
      <c r="A330" s="726"/>
      <c r="B330" s="378" t="s">
        <v>227</v>
      </c>
      <c r="C330" s="378" t="s">
        <v>226</v>
      </c>
      <c r="D330" s="378" t="s">
        <v>227</v>
      </c>
      <c r="E330" s="378" t="s">
        <v>227</v>
      </c>
      <c r="F330" s="378" t="s">
        <v>227</v>
      </c>
      <c r="G330" s="726"/>
      <c r="H330" s="726"/>
      <c r="I330" s="726"/>
      <c r="J330" s="726"/>
      <c r="K330" s="726"/>
      <c r="L330" s="343"/>
      <c r="M330" s="343"/>
    </row>
    <row r="331" spans="1:15" ht="26.25" hidden="1" thickBot="1">
      <c r="A331" s="723"/>
      <c r="B331" s="309"/>
      <c r="C331" s="379" t="s">
        <v>227</v>
      </c>
      <c r="D331" s="309"/>
      <c r="E331" s="309"/>
      <c r="F331" s="309"/>
      <c r="G331" s="723"/>
      <c r="H331" s="723"/>
      <c r="I331" s="723"/>
      <c r="J331" s="723"/>
      <c r="K331" s="723"/>
      <c r="L331" s="309"/>
      <c r="M331" s="309"/>
    </row>
    <row r="332" spans="1:15" ht="15.75" hidden="1" thickBot="1">
      <c r="A332" s="376">
        <v>1</v>
      </c>
      <c r="B332" s="379">
        <v>2</v>
      </c>
      <c r="C332" s="379">
        <v>3</v>
      </c>
      <c r="D332" s="379">
        <v>4</v>
      </c>
      <c r="E332" s="379">
        <v>5</v>
      </c>
      <c r="F332" s="379">
        <v>6</v>
      </c>
      <c r="G332" s="379">
        <v>7</v>
      </c>
      <c r="H332" s="379">
        <v>8</v>
      </c>
      <c r="I332" s="379">
        <v>9</v>
      </c>
      <c r="J332" s="379">
        <v>10</v>
      </c>
      <c r="K332" s="379">
        <v>11</v>
      </c>
      <c r="L332" s="379">
        <v>12</v>
      </c>
      <c r="M332" s="379">
        <v>13</v>
      </c>
    </row>
    <row r="333" spans="1:15" ht="51" hidden="1">
      <c r="A333" s="690" t="s">
        <v>247</v>
      </c>
      <c r="B333" s="740"/>
      <c r="C333" s="687"/>
      <c r="D333" s="687"/>
      <c r="E333" s="687"/>
      <c r="F333" s="687"/>
      <c r="G333" s="693" t="s">
        <v>248</v>
      </c>
      <c r="H333" s="687" t="s">
        <v>249</v>
      </c>
      <c r="I333" s="687">
        <v>792</v>
      </c>
      <c r="J333" s="378" t="s">
        <v>250</v>
      </c>
      <c r="K333" s="687">
        <v>2914</v>
      </c>
      <c r="L333" s="687"/>
      <c r="M333" s="687"/>
    </row>
    <row r="334" spans="1:15" ht="26.25" hidden="1" thickBot="1">
      <c r="A334" s="692"/>
      <c r="B334" s="741"/>
      <c r="C334" s="689"/>
      <c r="D334" s="689"/>
      <c r="E334" s="689"/>
      <c r="F334" s="689"/>
      <c r="G334" s="695"/>
      <c r="H334" s="689"/>
      <c r="I334" s="689"/>
      <c r="J334" s="318" t="s">
        <v>251</v>
      </c>
      <c r="K334" s="689"/>
      <c r="L334" s="689"/>
      <c r="M334" s="689"/>
    </row>
    <row r="335" spans="1:15" hidden="1">
      <c r="A335" s="387"/>
    </row>
    <row r="336" spans="1:15" hidden="1">
      <c r="A336" s="682" t="s">
        <v>317</v>
      </c>
      <c r="B336" s="683"/>
      <c r="C336" s="683"/>
      <c r="D336" s="683"/>
      <c r="E336" s="683"/>
      <c r="F336" s="683"/>
      <c r="G336" s="683"/>
      <c r="H336" s="683"/>
      <c r="I336" s="683"/>
      <c r="J336" s="683"/>
      <c r="K336" s="683"/>
      <c r="L336" s="683"/>
      <c r="M336" s="683"/>
      <c r="N336" s="683"/>
      <c r="O336" s="683"/>
    </row>
    <row r="337" spans="1:15" ht="15.75" hidden="1">
      <c r="A337" s="340"/>
    </row>
    <row r="338" spans="1:15" ht="15.75" hidden="1">
      <c r="A338" s="684" t="s">
        <v>327</v>
      </c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  <c r="L338" s="683"/>
      <c r="M338" s="683"/>
      <c r="N338" s="683"/>
      <c r="O338" s="683"/>
    </row>
    <row r="339" spans="1:15" ht="15.75" hidden="1">
      <c r="A339" s="369"/>
    </row>
    <row r="340" spans="1:15" hidden="1">
      <c r="A340" s="682" t="s">
        <v>328</v>
      </c>
      <c r="B340" s="683"/>
      <c r="C340" s="683"/>
      <c r="D340" s="683"/>
      <c r="E340" s="683"/>
      <c r="F340" s="683"/>
      <c r="G340" s="683"/>
      <c r="H340" s="683"/>
      <c r="I340" s="683"/>
      <c r="J340" s="683"/>
      <c r="K340" s="683"/>
      <c r="L340" s="683"/>
      <c r="M340" s="683"/>
      <c r="N340" s="683"/>
      <c r="O340" s="683"/>
    </row>
    <row r="341" spans="1:15" hidden="1">
      <c r="A341" s="682" t="s">
        <v>329</v>
      </c>
      <c r="B341" s="683"/>
      <c r="C341" s="683"/>
      <c r="D341" s="683"/>
      <c r="E341" s="683"/>
      <c r="F341" s="683"/>
      <c r="G341" s="683"/>
      <c r="H341" s="683"/>
      <c r="I341" s="683"/>
      <c r="J341" s="683"/>
      <c r="K341" s="683"/>
      <c r="L341" s="683"/>
      <c r="M341" s="683"/>
      <c r="N341" s="683"/>
      <c r="O341" s="683"/>
    </row>
    <row r="342" spans="1:15" hidden="1">
      <c r="A342" s="682" t="s">
        <v>330</v>
      </c>
      <c r="B342" s="683"/>
      <c r="C342" s="683"/>
      <c r="D342" s="683"/>
      <c r="E342" s="683"/>
      <c r="F342" s="683"/>
      <c r="G342" s="683"/>
      <c r="H342" s="683"/>
      <c r="I342" s="683"/>
      <c r="J342" s="683"/>
      <c r="K342" s="683"/>
      <c r="L342" s="683"/>
      <c r="M342" s="683"/>
      <c r="N342" s="683"/>
      <c r="O342" s="683"/>
    </row>
    <row r="343" spans="1:15" hidden="1">
      <c r="A343" s="682" t="s">
        <v>331</v>
      </c>
      <c r="B343" s="683"/>
      <c r="C343" s="683"/>
      <c r="D343" s="683"/>
      <c r="E343" s="683"/>
      <c r="F343" s="683"/>
      <c r="G343" s="683"/>
      <c r="H343" s="683"/>
      <c r="I343" s="683"/>
      <c r="J343" s="683"/>
      <c r="K343" s="683"/>
      <c r="L343" s="683"/>
      <c r="M343" s="683"/>
      <c r="N343" s="683"/>
      <c r="O343" s="683"/>
    </row>
    <row r="344" spans="1:15" s="354" customFormat="1" ht="16.5" hidden="1" thickBot="1">
      <c r="A344" s="980" t="s">
        <v>300</v>
      </c>
      <c r="B344" s="981"/>
      <c r="C344" s="981"/>
      <c r="D344" s="981"/>
      <c r="E344" s="981"/>
      <c r="F344" s="981"/>
      <c r="G344" s="981"/>
      <c r="H344" s="981"/>
      <c r="I344" s="981"/>
      <c r="J344" s="981"/>
      <c r="K344" s="981"/>
      <c r="L344" s="981"/>
      <c r="M344" s="981"/>
      <c r="N344" s="981"/>
      <c r="O344" s="981"/>
    </row>
    <row r="345" spans="1:15" ht="15.75" hidden="1" thickBot="1">
      <c r="A345" s="722" t="s">
        <v>212</v>
      </c>
      <c r="B345" s="728" t="s">
        <v>213</v>
      </c>
      <c r="C345" s="729"/>
      <c r="D345" s="730"/>
      <c r="E345" s="728" t="s">
        <v>214</v>
      </c>
      <c r="F345" s="730"/>
      <c r="G345" s="737" t="s">
        <v>301</v>
      </c>
      <c r="H345" s="738"/>
      <c r="I345" s="739"/>
      <c r="J345" s="737" t="s">
        <v>302</v>
      </c>
      <c r="K345" s="738"/>
      <c r="L345" s="739"/>
    </row>
    <row r="346" spans="1:15" hidden="1">
      <c r="A346" s="726"/>
      <c r="B346" s="731"/>
      <c r="C346" s="732"/>
      <c r="D346" s="733"/>
      <c r="E346" s="731"/>
      <c r="F346" s="733"/>
      <c r="G346" s="722" t="s">
        <v>217</v>
      </c>
      <c r="H346" s="718" t="s">
        <v>218</v>
      </c>
      <c r="I346" s="719"/>
      <c r="J346" s="722" t="s">
        <v>271</v>
      </c>
      <c r="K346" s="378" t="s">
        <v>222</v>
      </c>
      <c r="L346" s="378" t="s">
        <v>224</v>
      </c>
    </row>
    <row r="347" spans="1:15" ht="39" hidden="1" thickBot="1">
      <c r="A347" s="726"/>
      <c r="B347" s="734"/>
      <c r="C347" s="735"/>
      <c r="D347" s="736"/>
      <c r="E347" s="734"/>
      <c r="F347" s="736"/>
      <c r="G347" s="726"/>
      <c r="H347" s="720"/>
      <c r="I347" s="721"/>
      <c r="J347" s="723"/>
      <c r="K347" s="379" t="s">
        <v>223</v>
      </c>
      <c r="L347" s="379" t="s">
        <v>225</v>
      </c>
    </row>
    <row r="348" spans="1:15" ht="25.5" hidden="1">
      <c r="A348" s="726"/>
      <c r="B348" s="378" t="s">
        <v>332</v>
      </c>
      <c r="C348" s="378" t="s">
        <v>226</v>
      </c>
      <c r="D348" s="378" t="s">
        <v>226</v>
      </c>
      <c r="E348" s="378" t="s">
        <v>228</v>
      </c>
      <c r="F348" s="378" t="s">
        <v>229</v>
      </c>
      <c r="G348" s="726"/>
      <c r="H348" s="722" t="s">
        <v>230</v>
      </c>
      <c r="I348" s="722" t="s">
        <v>231</v>
      </c>
      <c r="J348" s="722"/>
      <c r="K348" s="722"/>
      <c r="L348" s="722"/>
    </row>
    <row r="349" spans="1:15" ht="25.5" hidden="1">
      <c r="A349" s="726"/>
      <c r="B349" s="378" t="s">
        <v>333</v>
      </c>
      <c r="C349" s="378" t="s">
        <v>227</v>
      </c>
      <c r="D349" s="378" t="s">
        <v>227</v>
      </c>
      <c r="E349" s="378" t="s">
        <v>227</v>
      </c>
      <c r="F349" s="378" t="s">
        <v>227</v>
      </c>
      <c r="G349" s="726"/>
      <c r="H349" s="726"/>
      <c r="I349" s="726"/>
      <c r="J349" s="726"/>
      <c r="K349" s="726"/>
      <c r="L349" s="726"/>
    </row>
    <row r="350" spans="1:15" ht="26.25" hidden="1" thickBot="1">
      <c r="A350" s="723"/>
      <c r="B350" s="379" t="s">
        <v>227</v>
      </c>
      <c r="C350" s="309"/>
      <c r="D350" s="309"/>
      <c r="E350" s="309"/>
      <c r="F350" s="309"/>
      <c r="G350" s="723"/>
      <c r="H350" s="723"/>
      <c r="I350" s="723"/>
      <c r="J350" s="723"/>
      <c r="K350" s="723"/>
      <c r="L350" s="723"/>
    </row>
    <row r="351" spans="1:15" ht="15.75" hidden="1" thickBot="1">
      <c r="A351" s="376">
        <v>1</v>
      </c>
      <c r="B351" s="379">
        <v>2</v>
      </c>
      <c r="C351" s="379">
        <v>3</v>
      </c>
      <c r="D351" s="379">
        <v>4</v>
      </c>
      <c r="E351" s="379">
        <v>5</v>
      </c>
      <c r="F351" s="379">
        <v>6</v>
      </c>
      <c r="G351" s="379">
        <v>7</v>
      </c>
      <c r="H351" s="379">
        <v>8</v>
      </c>
      <c r="I351" s="379">
        <v>9</v>
      </c>
      <c r="J351" s="379">
        <v>10</v>
      </c>
      <c r="K351" s="379">
        <v>11</v>
      </c>
      <c r="L351" s="379">
        <v>12</v>
      </c>
    </row>
    <row r="352" spans="1:15" ht="64.5" hidden="1" thickBot="1">
      <c r="A352" s="370" t="s">
        <v>252</v>
      </c>
      <c r="B352" s="379" t="s">
        <v>253</v>
      </c>
      <c r="C352" s="318" t="s">
        <v>162</v>
      </c>
      <c r="D352" s="318" t="s">
        <v>162</v>
      </c>
      <c r="E352" s="318" t="s">
        <v>162</v>
      </c>
      <c r="F352" s="318" t="s">
        <v>162</v>
      </c>
      <c r="G352" s="318" t="s">
        <v>162</v>
      </c>
      <c r="H352" s="318" t="s">
        <v>162</v>
      </c>
      <c r="I352" s="318" t="s">
        <v>162</v>
      </c>
      <c r="J352" s="318" t="s">
        <v>162</v>
      </c>
      <c r="K352" s="318" t="s">
        <v>162</v>
      </c>
      <c r="L352" s="318" t="s">
        <v>162</v>
      </c>
    </row>
    <row r="353" spans="1:15" ht="18.75" hidden="1">
      <c r="A353" s="342"/>
    </row>
    <row r="354" spans="1:15" hidden="1">
      <c r="A354" s="682" t="s">
        <v>334</v>
      </c>
      <c r="B354" s="683"/>
      <c r="C354" s="683"/>
      <c r="D354" s="683"/>
      <c r="E354" s="683"/>
      <c r="F354" s="683"/>
      <c r="G354" s="683"/>
      <c r="H354" s="683"/>
      <c r="I354" s="683"/>
      <c r="J354" s="683"/>
      <c r="K354" s="683"/>
      <c r="L354" s="683"/>
      <c r="M354" s="683"/>
      <c r="N354" s="683"/>
      <c r="O354" s="683"/>
    </row>
    <row r="355" spans="1:15" ht="15.75" hidden="1" thickBot="1">
      <c r="A355" s="682" t="s">
        <v>316</v>
      </c>
      <c r="B355" s="683"/>
      <c r="C355" s="683"/>
      <c r="D355" s="683"/>
      <c r="E355" s="683"/>
      <c r="F355" s="683"/>
      <c r="G355" s="683"/>
      <c r="H355" s="683"/>
      <c r="I355" s="683"/>
      <c r="J355" s="683"/>
      <c r="K355" s="683"/>
      <c r="L355" s="683"/>
      <c r="M355" s="683"/>
      <c r="N355" s="683"/>
      <c r="O355" s="683"/>
    </row>
    <row r="356" spans="1:15" ht="35.25" hidden="1" customHeight="1" thickBot="1">
      <c r="A356" s="722" t="s">
        <v>212</v>
      </c>
      <c r="B356" s="728" t="s">
        <v>213</v>
      </c>
      <c r="C356" s="729"/>
      <c r="D356" s="730"/>
      <c r="E356" s="728" t="s">
        <v>214</v>
      </c>
      <c r="F356" s="730"/>
      <c r="G356" s="737" t="s">
        <v>215</v>
      </c>
      <c r="H356" s="738"/>
      <c r="I356" s="738"/>
      <c r="J356" s="739"/>
      <c r="K356" s="737" t="s">
        <v>216</v>
      </c>
      <c r="L356" s="738"/>
      <c r="M356" s="739"/>
    </row>
    <row r="357" spans="1:15" ht="15.75" hidden="1" thickBot="1">
      <c r="A357" s="726"/>
      <c r="B357" s="734"/>
      <c r="C357" s="735"/>
      <c r="D357" s="736"/>
      <c r="E357" s="734"/>
      <c r="F357" s="736"/>
      <c r="G357" s="722" t="s">
        <v>217</v>
      </c>
      <c r="H357" s="742" t="s">
        <v>218</v>
      </c>
      <c r="I357" s="743"/>
      <c r="J357" s="722" t="s">
        <v>219</v>
      </c>
      <c r="K357" s="722" t="s">
        <v>271</v>
      </c>
      <c r="L357" s="378" t="s">
        <v>222</v>
      </c>
      <c r="M357" s="378" t="s">
        <v>224</v>
      </c>
    </row>
    <row r="358" spans="1:15" ht="38.25" hidden="1">
      <c r="A358" s="726"/>
      <c r="B358" s="378" t="s">
        <v>332</v>
      </c>
      <c r="C358" s="378" t="s">
        <v>226</v>
      </c>
      <c r="D358" s="378" t="s">
        <v>226</v>
      </c>
      <c r="E358" s="378" t="s">
        <v>228</v>
      </c>
      <c r="F358" s="378" t="s">
        <v>229</v>
      </c>
      <c r="G358" s="726"/>
      <c r="H358" s="722" t="s">
        <v>230</v>
      </c>
      <c r="I358" s="722" t="s">
        <v>231</v>
      </c>
      <c r="J358" s="726"/>
      <c r="K358" s="726"/>
      <c r="L358" s="378" t="s">
        <v>223</v>
      </c>
      <c r="M358" s="378" t="s">
        <v>225</v>
      </c>
    </row>
    <row r="359" spans="1:15" ht="25.5" hidden="1">
      <c r="A359" s="726"/>
      <c r="B359" s="378" t="s">
        <v>333</v>
      </c>
      <c r="C359" s="378" t="s">
        <v>227</v>
      </c>
      <c r="D359" s="378" t="s">
        <v>227</v>
      </c>
      <c r="E359" s="378" t="s">
        <v>227</v>
      </c>
      <c r="F359" s="378" t="s">
        <v>227</v>
      </c>
      <c r="G359" s="726"/>
      <c r="H359" s="726"/>
      <c r="I359" s="726"/>
      <c r="J359" s="726"/>
      <c r="K359" s="726"/>
      <c r="L359" s="343"/>
      <c r="M359" s="343"/>
    </row>
    <row r="360" spans="1:15" ht="26.25" hidden="1" thickBot="1">
      <c r="A360" s="723"/>
      <c r="B360" s="379" t="s">
        <v>227</v>
      </c>
      <c r="C360" s="309"/>
      <c r="D360" s="309"/>
      <c r="E360" s="309"/>
      <c r="F360" s="309"/>
      <c r="G360" s="723"/>
      <c r="H360" s="723"/>
      <c r="I360" s="723"/>
      <c r="J360" s="723"/>
      <c r="K360" s="723"/>
      <c r="L360" s="309"/>
      <c r="M360" s="309"/>
    </row>
    <row r="361" spans="1:15" ht="15.75" hidden="1" thickBot="1">
      <c r="A361" s="376">
        <v>1</v>
      </c>
      <c r="B361" s="379">
        <v>2</v>
      </c>
      <c r="C361" s="379">
        <v>3</v>
      </c>
      <c r="D361" s="379">
        <v>4</v>
      </c>
      <c r="E361" s="379">
        <v>5</v>
      </c>
      <c r="F361" s="379">
        <v>6</v>
      </c>
      <c r="G361" s="379">
        <v>7</v>
      </c>
      <c r="H361" s="379">
        <v>8</v>
      </c>
      <c r="I361" s="379">
        <v>9</v>
      </c>
      <c r="J361" s="379">
        <v>10</v>
      </c>
      <c r="K361" s="379">
        <v>11</v>
      </c>
      <c r="L361" s="379">
        <v>12</v>
      </c>
      <c r="M361" s="379">
        <v>13</v>
      </c>
    </row>
    <row r="362" spans="1:15" ht="102.75" hidden="1" thickBot="1">
      <c r="A362" s="347" t="s">
        <v>252</v>
      </c>
      <c r="B362" s="318" t="s">
        <v>253</v>
      </c>
      <c r="C362" s="318" t="s">
        <v>162</v>
      </c>
      <c r="D362" s="318" t="s">
        <v>162</v>
      </c>
      <c r="E362" s="318" t="s">
        <v>162</v>
      </c>
      <c r="F362" s="318" t="s">
        <v>162</v>
      </c>
      <c r="G362" s="318" t="s">
        <v>240</v>
      </c>
      <c r="H362" s="318" t="s">
        <v>254</v>
      </c>
      <c r="I362" s="318">
        <v>642</v>
      </c>
      <c r="J362" s="318" t="s">
        <v>255</v>
      </c>
      <c r="K362" s="318">
        <v>175</v>
      </c>
      <c r="L362" s="318"/>
      <c r="M362" s="318"/>
    </row>
    <row r="363" spans="1:15" hidden="1">
      <c r="A363" s="348"/>
    </row>
    <row r="364" spans="1:15" ht="15.75" hidden="1">
      <c r="A364" s="684" t="s">
        <v>335</v>
      </c>
      <c r="B364" s="683"/>
      <c r="C364" s="683"/>
      <c r="D364" s="683"/>
      <c r="E364" s="683"/>
      <c r="F364" s="683"/>
      <c r="G364" s="683"/>
      <c r="H364" s="683"/>
      <c r="I364" s="683"/>
      <c r="J364" s="683"/>
      <c r="K364" s="683"/>
      <c r="L364" s="683"/>
      <c r="M364" s="683"/>
      <c r="N364" s="683"/>
      <c r="O364" s="683"/>
    </row>
    <row r="365" spans="1:15" hidden="1">
      <c r="A365" s="961" t="s">
        <v>336</v>
      </c>
      <c r="B365" s="683"/>
      <c r="C365" s="683"/>
      <c r="D365" s="683"/>
      <c r="E365" s="683"/>
      <c r="F365" s="683"/>
      <c r="G365" s="683"/>
      <c r="H365" s="683"/>
      <c r="I365" s="683"/>
      <c r="J365" s="683"/>
      <c r="K365" s="683"/>
      <c r="L365" s="683"/>
      <c r="M365" s="683"/>
      <c r="N365" s="683"/>
      <c r="O365" s="683"/>
    </row>
    <row r="366" spans="1:15" hidden="1">
      <c r="A366" s="682" t="s">
        <v>337</v>
      </c>
      <c r="B366" s="683"/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  <c r="O366" s="683"/>
    </row>
    <row r="367" spans="1:15" hidden="1">
      <c r="A367" s="682" t="s">
        <v>338</v>
      </c>
      <c r="B367" s="683"/>
      <c r="C367" s="683"/>
      <c r="D367" s="683"/>
      <c r="E367" s="683"/>
      <c r="F367" s="683"/>
      <c r="G367" s="683"/>
      <c r="H367" s="683"/>
      <c r="I367" s="683"/>
      <c r="J367" s="683"/>
      <c r="K367" s="683"/>
      <c r="L367" s="683"/>
      <c r="M367" s="683"/>
      <c r="N367" s="683"/>
      <c r="O367" s="683"/>
    </row>
    <row r="368" spans="1:15" hidden="1">
      <c r="A368" s="682" t="s">
        <v>339</v>
      </c>
      <c r="B368" s="683"/>
      <c r="C368" s="683"/>
      <c r="D368" s="683"/>
      <c r="E368" s="683"/>
      <c r="F368" s="683"/>
      <c r="G368" s="683"/>
      <c r="H368" s="683"/>
      <c r="I368" s="683"/>
      <c r="J368" s="683"/>
      <c r="K368" s="683"/>
      <c r="L368" s="683"/>
      <c r="M368" s="683"/>
      <c r="N368" s="683"/>
      <c r="O368" s="683"/>
    </row>
    <row r="369" spans="1:15" s="354" customFormat="1" ht="16.5" hidden="1" thickBot="1">
      <c r="A369" s="980" t="s">
        <v>340</v>
      </c>
      <c r="B369" s="981"/>
      <c r="C369" s="981"/>
      <c r="D369" s="981"/>
      <c r="E369" s="981"/>
      <c r="F369" s="981"/>
      <c r="G369" s="981"/>
      <c r="H369" s="981"/>
      <c r="I369" s="981"/>
      <c r="J369" s="981"/>
      <c r="K369" s="981"/>
      <c r="L369" s="981"/>
      <c r="M369" s="981"/>
      <c r="N369" s="981"/>
      <c r="O369" s="981"/>
    </row>
    <row r="370" spans="1:15" ht="24.75" hidden="1" customHeight="1" thickBot="1">
      <c r="A370" s="706" t="s">
        <v>212</v>
      </c>
      <c r="B370" s="709" t="s">
        <v>341</v>
      </c>
      <c r="C370" s="710"/>
      <c r="D370" s="711"/>
      <c r="E370" s="709" t="s">
        <v>214</v>
      </c>
      <c r="F370" s="711"/>
      <c r="G370" s="699" t="s">
        <v>301</v>
      </c>
      <c r="H370" s="700"/>
      <c r="I370" s="701"/>
      <c r="J370" s="699" t="s">
        <v>302</v>
      </c>
      <c r="K370" s="700"/>
      <c r="L370" s="701"/>
    </row>
    <row r="371" spans="1:15" hidden="1">
      <c r="A371" s="707"/>
      <c r="B371" s="712"/>
      <c r="C371" s="713"/>
      <c r="D371" s="714"/>
      <c r="E371" s="712"/>
      <c r="F371" s="714"/>
      <c r="G371" s="706" t="s">
        <v>217</v>
      </c>
      <c r="H371" s="718" t="s">
        <v>218</v>
      </c>
      <c r="I371" s="719"/>
      <c r="J371" s="722" t="s">
        <v>271</v>
      </c>
      <c r="K371" s="378" t="s">
        <v>222</v>
      </c>
      <c r="L371" s="378" t="s">
        <v>224</v>
      </c>
    </row>
    <row r="372" spans="1:15" ht="39" hidden="1" thickBot="1">
      <c r="A372" s="707"/>
      <c r="B372" s="715"/>
      <c r="C372" s="716"/>
      <c r="D372" s="717"/>
      <c r="E372" s="715"/>
      <c r="F372" s="717"/>
      <c r="G372" s="707"/>
      <c r="H372" s="720"/>
      <c r="I372" s="721"/>
      <c r="J372" s="726"/>
      <c r="K372" s="378" t="s">
        <v>223</v>
      </c>
      <c r="L372" s="378" t="s">
        <v>225</v>
      </c>
    </row>
    <row r="373" spans="1:15" ht="15.75" hidden="1">
      <c r="A373" s="707"/>
      <c r="B373" s="374" t="s">
        <v>162</v>
      </c>
      <c r="C373" s="374" t="s">
        <v>162</v>
      </c>
      <c r="D373" s="374" t="s">
        <v>162</v>
      </c>
      <c r="E373" s="374" t="s">
        <v>162</v>
      </c>
      <c r="F373" s="374" t="s">
        <v>162</v>
      </c>
      <c r="G373" s="707"/>
      <c r="H373" s="706" t="s">
        <v>230</v>
      </c>
      <c r="I373" s="706" t="s">
        <v>231</v>
      </c>
      <c r="J373" s="726"/>
      <c r="K373" s="707"/>
      <c r="L373" s="727"/>
    </row>
    <row r="374" spans="1:15" ht="15.75" hidden="1">
      <c r="A374" s="707"/>
      <c r="B374" s="374"/>
      <c r="C374" s="374"/>
      <c r="D374" s="374"/>
      <c r="E374" s="374"/>
      <c r="F374" s="374"/>
      <c r="G374" s="707"/>
      <c r="H374" s="707"/>
      <c r="I374" s="707"/>
      <c r="J374" s="726"/>
      <c r="K374" s="707"/>
      <c r="L374" s="727"/>
    </row>
    <row r="375" spans="1:15" ht="48" hidden="1" thickBot="1">
      <c r="A375" s="708"/>
      <c r="B375" s="375" t="s">
        <v>227</v>
      </c>
      <c r="C375" s="375" t="s">
        <v>227</v>
      </c>
      <c r="D375" s="375" t="s">
        <v>227</v>
      </c>
      <c r="E375" s="375" t="s">
        <v>227</v>
      </c>
      <c r="F375" s="375" t="s">
        <v>227</v>
      </c>
      <c r="G375" s="708"/>
      <c r="H375" s="708"/>
      <c r="I375" s="708"/>
      <c r="J375" s="723"/>
      <c r="K375" s="708"/>
      <c r="L375" s="725"/>
    </row>
    <row r="376" spans="1:15" ht="16.5" hidden="1" thickBot="1">
      <c r="A376" s="373">
        <v>1</v>
      </c>
      <c r="B376" s="375">
        <v>2</v>
      </c>
      <c r="C376" s="375">
        <v>3</v>
      </c>
      <c r="D376" s="375">
        <v>4</v>
      </c>
      <c r="E376" s="375">
        <v>5</v>
      </c>
      <c r="F376" s="375">
        <v>6</v>
      </c>
      <c r="G376" s="375">
        <v>7</v>
      </c>
      <c r="H376" s="375">
        <v>8</v>
      </c>
      <c r="I376" s="375">
        <v>9</v>
      </c>
      <c r="J376" s="375">
        <v>10</v>
      </c>
      <c r="K376" s="375">
        <v>11</v>
      </c>
      <c r="L376" s="375">
        <v>12</v>
      </c>
    </row>
    <row r="377" spans="1:15" ht="60" hidden="1" customHeight="1">
      <c r="A377" s="722" t="s">
        <v>256</v>
      </c>
      <c r="B377" s="374"/>
      <c r="C377" s="706" t="s">
        <v>257</v>
      </c>
      <c r="D377" s="706" t="s">
        <v>257</v>
      </c>
      <c r="E377" s="706" t="s">
        <v>257</v>
      </c>
      <c r="F377" s="706" t="s">
        <v>257</v>
      </c>
      <c r="G377" s="706" t="s">
        <v>257</v>
      </c>
      <c r="H377" s="706" t="s">
        <v>257</v>
      </c>
      <c r="I377" s="706" t="s">
        <v>257</v>
      </c>
      <c r="J377" s="706" t="s">
        <v>257</v>
      </c>
      <c r="K377" s="706" t="s">
        <v>257</v>
      </c>
      <c r="L377" s="706" t="s">
        <v>257</v>
      </c>
    </row>
    <row r="378" spans="1:15" ht="16.5" hidden="1" thickBot="1">
      <c r="A378" s="723"/>
      <c r="B378" s="375" t="s">
        <v>257</v>
      </c>
      <c r="C378" s="708"/>
      <c r="D378" s="708"/>
      <c r="E378" s="708"/>
      <c r="F378" s="708"/>
      <c r="G378" s="708"/>
      <c r="H378" s="708"/>
      <c r="I378" s="708"/>
      <c r="J378" s="708"/>
      <c r="K378" s="708"/>
      <c r="L378" s="708"/>
    </row>
    <row r="379" spans="1:15" hidden="1">
      <c r="A379" s="682" t="s">
        <v>342</v>
      </c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O379" s="683"/>
    </row>
    <row r="380" spans="1:15" ht="15.75" hidden="1" thickBot="1">
      <c r="A380" s="682" t="s">
        <v>316</v>
      </c>
      <c r="B380" s="683"/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  <c r="O380" s="683"/>
    </row>
    <row r="381" spans="1:15" ht="15.75" hidden="1" customHeight="1">
      <c r="A381" s="706" t="s">
        <v>212</v>
      </c>
      <c r="B381" s="709" t="s">
        <v>213</v>
      </c>
      <c r="C381" s="710"/>
      <c r="D381" s="711"/>
      <c r="E381" s="709" t="s">
        <v>214</v>
      </c>
      <c r="F381" s="711"/>
      <c r="G381" s="709" t="s">
        <v>343</v>
      </c>
      <c r="H381" s="710"/>
      <c r="I381" s="710"/>
      <c r="J381" s="711"/>
      <c r="K381" s="709" t="s">
        <v>344</v>
      </c>
      <c r="L381" s="710"/>
      <c r="M381" s="711"/>
    </row>
    <row r="382" spans="1:15" ht="16.5" hidden="1" thickBot="1">
      <c r="A382" s="707"/>
      <c r="B382" s="712"/>
      <c r="C382" s="713"/>
      <c r="D382" s="714"/>
      <c r="E382" s="712"/>
      <c r="F382" s="714"/>
      <c r="G382" s="715"/>
      <c r="H382" s="716"/>
      <c r="I382" s="716"/>
      <c r="J382" s="717"/>
      <c r="K382" s="715" t="s">
        <v>345</v>
      </c>
      <c r="L382" s="716"/>
      <c r="M382" s="717"/>
    </row>
    <row r="383" spans="1:15" hidden="1">
      <c r="A383" s="707"/>
      <c r="B383" s="712"/>
      <c r="C383" s="713"/>
      <c r="D383" s="714"/>
      <c r="E383" s="712"/>
      <c r="F383" s="714"/>
      <c r="G383" s="706" t="s">
        <v>217</v>
      </c>
      <c r="H383" s="718" t="s">
        <v>218</v>
      </c>
      <c r="I383" s="719"/>
      <c r="J383" s="706" t="s">
        <v>219</v>
      </c>
      <c r="K383" s="722" t="s">
        <v>271</v>
      </c>
      <c r="L383" s="378" t="s">
        <v>222</v>
      </c>
      <c r="M383" s="378" t="s">
        <v>224</v>
      </c>
    </row>
    <row r="384" spans="1:15" ht="39" hidden="1" thickBot="1">
      <c r="A384" s="707"/>
      <c r="B384" s="715"/>
      <c r="C384" s="716"/>
      <c r="D384" s="717"/>
      <c r="E384" s="715"/>
      <c r="F384" s="717"/>
      <c r="G384" s="707"/>
      <c r="H384" s="720"/>
      <c r="I384" s="721"/>
      <c r="J384" s="707"/>
      <c r="K384" s="726"/>
      <c r="L384" s="378" t="s">
        <v>223</v>
      </c>
      <c r="M384" s="378" t="s">
        <v>225</v>
      </c>
    </row>
    <row r="385" spans="1:15" ht="15.75" hidden="1">
      <c r="A385" s="707"/>
      <c r="B385" s="374" t="s">
        <v>162</v>
      </c>
      <c r="C385" s="374" t="s">
        <v>162</v>
      </c>
      <c r="D385" s="374" t="s">
        <v>162</v>
      </c>
      <c r="E385" s="374" t="s">
        <v>162</v>
      </c>
      <c r="F385" s="374" t="s">
        <v>162</v>
      </c>
      <c r="G385" s="707"/>
      <c r="H385" s="706" t="s">
        <v>230</v>
      </c>
      <c r="I385" s="706" t="s">
        <v>231</v>
      </c>
      <c r="J385" s="707"/>
      <c r="K385" s="726"/>
      <c r="L385" s="707"/>
      <c r="M385" s="707"/>
    </row>
    <row r="386" spans="1:15" ht="15.75" hidden="1">
      <c r="A386" s="707"/>
      <c r="B386" s="374"/>
      <c r="C386" s="374"/>
      <c r="D386" s="374"/>
      <c r="E386" s="374"/>
      <c r="F386" s="374"/>
      <c r="G386" s="707"/>
      <c r="H386" s="707"/>
      <c r="I386" s="707"/>
      <c r="J386" s="707"/>
      <c r="K386" s="726"/>
      <c r="L386" s="707"/>
      <c r="M386" s="707"/>
    </row>
    <row r="387" spans="1:15" ht="48" hidden="1" thickBot="1">
      <c r="A387" s="708"/>
      <c r="B387" s="375" t="s">
        <v>227</v>
      </c>
      <c r="C387" s="375" t="s">
        <v>227</v>
      </c>
      <c r="D387" s="375" t="s">
        <v>227</v>
      </c>
      <c r="E387" s="375" t="s">
        <v>227</v>
      </c>
      <c r="F387" s="375" t="s">
        <v>227</v>
      </c>
      <c r="G387" s="708"/>
      <c r="H387" s="708"/>
      <c r="I387" s="708"/>
      <c r="J387" s="708"/>
      <c r="K387" s="723"/>
      <c r="L387" s="708"/>
      <c r="M387" s="708"/>
    </row>
    <row r="388" spans="1:15" hidden="1">
      <c r="A388" s="706">
        <v>1</v>
      </c>
      <c r="B388" s="706">
        <v>2</v>
      </c>
      <c r="C388" s="706">
        <v>3</v>
      </c>
      <c r="D388" s="706">
        <v>4</v>
      </c>
      <c r="E388" s="706">
        <v>5</v>
      </c>
      <c r="F388" s="706">
        <v>6</v>
      </c>
      <c r="G388" s="706">
        <v>7</v>
      </c>
      <c r="H388" s="706">
        <v>8</v>
      </c>
      <c r="I388" s="706">
        <v>9</v>
      </c>
      <c r="J388" s="706">
        <v>10</v>
      </c>
      <c r="K388" s="706">
        <v>11</v>
      </c>
      <c r="L388" s="706">
        <v>12</v>
      </c>
      <c r="M388" s="706">
        <v>13</v>
      </c>
    </row>
    <row r="389" spans="1:15" ht="15.75" hidden="1" thickBot="1">
      <c r="A389" s="708"/>
      <c r="B389" s="708"/>
      <c r="C389" s="708"/>
      <c r="D389" s="708"/>
      <c r="E389" s="708"/>
      <c r="F389" s="708"/>
      <c r="G389" s="708"/>
      <c r="H389" s="708"/>
      <c r="I389" s="708"/>
      <c r="J389" s="708"/>
      <c r="K389" s="708"/>
      <c r="L389" s="708"/>
      <c r="M389" s="708"/>
    </row>
    <row r="390" spans="1:15" ht="157.5" hidden="1">
      <c r="A390" s="724" t="s">
        <v>256</v>
      </c>
      <c r="B390" s="724" t="s">
        <v>257</v>
      </c>
      <c r="C390" s="724" t="s">
        <v>257</v>
      </c>
      <c r="D390" s="724" t="s">
        <v>257</v>
      </c>
      <c r="E390" s="724" t="s">
        <v>257</v>
      </c>
      <c r="F390" s="724" t="s">
        <v>257</v>
      </c>
      <c r="G390" s="724" t="s">
        <v>258</v>
      </c>
      <c r="H390" s="724" t="s">
        <v>234</v>
      </c>
      <c r="I390" s="724">
        <v>642</v>
      </c>
      <c r="J390" s="321" t="s">
        <v>259</v>
      </c>
      <c r="K390" s="724">
        <v>20</v>
      </c>
      <c r="L390" s="724">
        <v>50</v>
      </c>
      <c r="M390" s="724">
        <v>50</v>
      </c>
    </row>
    <row r="391" spans="1:15" ht="48" hidden="1" thickBot="1">
      <c r="A391" s="725"/>
      <c r="B391" s="725"/>
      <c r="C391" s="725"/>
      <c r="D391" s="725"/>
      <c r="E391" s="725"/>
      <c r="F391" s="725"/>
      <c r="G391" s="725"/>
      <c r="H391" s="725"/>
      <c r="I391" s="725"/>
      <c r="J391" s="350" t="s">
        <v>237</v>
      </c>
      <c r="K391" s="725"/>
      <c r="L391" s="725"/>
      <c r="M391" s="725"/>
    </row>
    <row r="392" spans="1:15" hidden="1"/>
    <row r="393" spans="1:15" hidden="1"/>
    <row r="394" spans="1:15" s="404" customFormat="1" hidden="1"/>
    <row r="395" spans="1:15" s="404" customFormat="1" hidden="1"/>
    <row r="396" spans="1:15" s="404" customFormat="1" hidden="1"/>
    <row r="397" spans="1:15" s="404" customFormat="1" hidden="1"/>
    <row r="398" spans="1:15" s="404" customFormat="1" hidden="1"/>
    <row r="399" spans="1:15" s="404" customFormat="1" hidden="1"/>
    <row r="400" spans="1:15" ht="20.25">
      <c r="A400" s="1006" t="s">
        <v>395</v>
      </c>
      <c r="B400" s="683"/>
      <c r="C400" s="683"/>
      <c r="D400" s="683"/>
      <c r="E400" s="683"/>
      <c r="F400" s="683"/>
      <c r="G400" s="683"/>
      <c r="H400" s="683"/>
      <c r="I400" s="683"/>
      <c r="J400" s="683"/>
      <c r="K400" s="683"/>
      <c r="L400" s="683"/>
      <c r="M400" s="683"/>
      <c r="N400" s="683"/>
      <c r="O400" s="683"/>
    </row>
    <row r="401" spans="1:14" ht="18.75">
      <c r="A401" s="1005" t="s">
        <v>261</v>
      </c>
      <c r="B401" s="979"/>
      <c r="C401" s="979"/>
      <c r="D401" s="979"/>
      <c r="E401" s="979"/>
      <c r="F401" s="979"/>
      <c r="G401" s="979"/>
      <c r="H401" s="979"/>
      <c r="I401" s="979"/>
      <c r="J401" s="979"/>
      <c r="K401" s="979"/>
      <c r="L401" s="979"/>
      <c r="M401" s="979"/>
      <c r="N401" s="979"/>
    </row>
    <row r="402" spans="1:14">
      <c r="A402" s="993" t="s">
        <v>262</v>
      </c>
      <c r="B402" s="683"/>
      <c r="C402" s="683"/>
      <c r="D402" s="683"/>
      <c r="E402" s="683"/>
      <c r="F402" s="683"/>
      <c r="G402" s="683"/>
      <c r="H402" s="683"/>
      <c r="I402" s="683"/>
      <c r="J402" s="683"/>
      <c r="K402" s="683"/>
      <c r="L402" s="683"/>
      <c r="M402" s="683"/>
      <c r="N402" s="683"/>
    </row>
    <row r="403" spans="1:14">
      <c r="A403" s="993" t="s">
        <v>396</v>
      </c>
      <c r="B403" s="683"/>
      <c r="C403" s="683"/>
      <c r="D403" s="683"/>
      <c r="E403" s="683"/>
      <c r="F403" s="683"/>
      <c r="G403" s="683"/>
      <c r="H403" s="683"/>
      <c r="I403" s="683"/>
      <c r="J403" s="683"/>
      <c r="K403" s="683"/>
      <c r="L403" s="683"/>
      <c r="M403" s="683"/>
      <c r="N403" s="683"/>
    </row>
    <row r="404" spans="1:14">
      <c r="A404" s="993" t="s">
        <v>264</v>
      </c>
      <c r="B404" s="683"/>
      <c r="C404" s="683"/>
      <c r="D404" s="683"/>
      <c r="E404" s="683"/>
      <c r="F404" s="683"/>
      <c r="G404" s="683"/>
      <c r="H404" s="683"/>
      <c r="I404" s="683"/>
      <c r="J404" s="683"/>
      <c r="K404" s="683"/>
      <c r="L404" s="683"/>
      <c r="M404" s="683"/>
      <c r="N404" s="683"/>
    </row>
    <row r="405" spans="1:14">
      <c r="A405" s="993" t="s">
        <v>265</v>
      </c>
      <c r="B405" s="683"/>
      <c r="C405" s="683"/>
      <c r="D405" s="683"/>
      <c r="E405" s="683"/>
      <c r="F405" s="683"/>
      <c r="G405" s="683"/>
      <c r="H405" s="683"/>
      <c r="I405" s="683"/>
      <c r="J405" s="683"/>
      <c r="K405" s="683"/>
      <c r="L405" s="683"/>
      <c r="M405" s="683"/>
      <c r="N405" s="683"/>
    </row>
    <row r="406" spans="1:14" ht="15.75">
      <c r="A406" s="994" t="s">
        <v>266</v>
      </c>
      <c r="B406" s="981"/>
      <c r="C406" s="981"/>
      <c r="D406" s="981"/>
      <c r="E406" s="981"/>
      <c r="F406" s="981"/>
      <c r="G406" s="981"/>
      <c r="H406" s="981"/>
      <c r="I406" s="981"/>
      <c r="J406" s="981"/>
      <c r="K406" s="981"/>
      <c r="L406" s="981"/>
      <c r="M406" s="981"/>
      <c r="N406" s="981"/>
    </row>
    <row r="407" spans="1:14" ht="15.75" thickBot="1">
      <c r="A407" s="391"/>
    </row>
    <row r="408" spans="1:14" ht="15.75" thickBot="1">
      <c r="A408" s="966" t="s">
        <v>212</v>
      </c>
      <c r="B408" s="969" t="s">
        <v>267</v>
      </c>
      <c r="C408" s="970"/>
      <c r="D408" s="971"/>
      <c r="E408" s="969" t="s">
        <v>268</v>
      </c>
      <c r="F408" s="971"/>
      <c r="G408" s="975" t="s">
        <v>269</v>
      </c>
      <c r="H408" s="976"/>
      <c r="I408" s="976"/>
      <c r="J408" s="976"/>
      <c r="K408" s="976"/>
      <c r="L408" s="976"/>
      <c r="M408" s="976"/>
      <c r="N408" s="977"/>
    </row>
    <row r="409" spans="1:14" ht="18" customHeight="1" thickBot="1">
      <c r="A409" s="978"/>
      <c r="B409" s="972"/>
      <c r="C409" s="973"/>
      <c r="D409" s="974"/>
      <c r="E409" s="972"/>
      <c r="F409" s="974"/>
      <c r="G409" s="966" t="s">
        <v>217</v>
      </c>
      <c r="H409" s="742" t="s">
        <v>218</v>
      </c>
      <c r="I409" s="743"/>
      <c r="J409" s="966" t="s">
        <v>397</v>
      </c>
      <c r="K409" s="966" t="s">
        <v>398</v>
      </c>
      <c r="L409" s="966" t="s">
        <v>399</v>
      </c>
      <c r="M409" s="966" t="s">
        <v>400</v>
      </c>
      <c r="N409" s="966" t="s">
        <v>401</v>
      </c>
    </row>
    <row r="410" spans="1:14">
      <c r="A410" s="978"/>
      <c r="B410" s="393" t="s">
        <v>226</v>
      </c>
      <c r="C410" s="393" t="s">
        <v>226</v>
      </c>
      <c r="D410" s="393" t="s">
        <v>226</v>
      </c>
      <c r="E410" s="393" t="s">
        <v>226</v>
      </c>
      <c r="F410" s="393" t="s">
        <v>226</v>
      </c>
      <c r="G410" s="978"/>
      <c r="H410" s="966" t="s">
        <v>230</v>
      </c>
      <c r="I410" s="966" t="s">
        <v>231</v>
      </c>
      <c r="J410" s="978"/>
      <c r="K410" s="978"/>
      <c r="L410" s="978"/>
      <c r="M410" s="978"/>
      <c r="N410" s="978"/>
    </row>
    <row r="411" spans="1:14" ht="23.25" thickBot="1">
      <c r="A411" s="967"/>
      <c r="B411" s="394" t="s">
        <v>227</v>
      </c>
      <c r="C411" s="394" t="s">
        <v>227</v>
      </c>
      <c r="D411" s="394" t="s">
        <v>227</v>
      </c>
      <c r="E411" s="394" t="s">
        <v>227</v>
      </c>
      <c r="F411" s="394" t="s">
        <v>227</v>
      </c>
      <c r="G411" s="967"/>
      <c r="H411" s="967"/>
      <c r="I411" s="967"/>
      <c r="J411" s="967"/>
      <c r="K411" s="967"/>
      <c r="L411" s="967"/>
      <c r="M411" s="967"/>
      <c r="N411" s="967"/>
    </row>
    <row r="412" spans="1:14" ht="15.75" thickBot="1">
      <c r="A412" s="395">
        <v>1</v>
      </c>
      <c r="B412" s="394">
        <v>2</v>
      </c>
      <c r="C412" s="394">
        <v>3</v>
      </c>
      <c r="D412" s="394">
        <v>4</v>
      </c>
      <c r="E412" s="394">
        <v>5</v>
      </c>
      <c r="F412" s="394">
        <v>6</v>
      </c>
      <c r="G412" s="394">
        <v>7</v>
      </c>
      <c r="H412" s="394">
        <v>8</v>
      </c>
      <c r="I412" s="394">
        <v>9</v>
      </c>
      <c r="J412" s="394">
        <v>10</v>
      </c>
      <c r="K412" s="394">
        <v>11</v>
      </c>
      <c r="L412" s="394">
        <v>12</v>
      </c>
      <c r="M412" s="394">
        <v>13</v>
      </c>
      <c r="N412" s="394">
        <v>14</v>
      </c>
    </row>
    <row r="413" spans="1:14" ht="15.75" thickBot="1">
      <c r="A413" s="988"/>
      <c r="B413" s="988"/>
      <c r="C413" s="988"/>
      <c r="D413" s="988"/>
      <c r="E413" s="988"/>
      <c r="F413" s="988"/>
      <c r="G413" s="396"/>
      <c r="H413" s="396"/>
      <c r="I413" s="396"/>
      <c r="J413" s="396"/>
      <c r="K413" s="396"/>
      <c r="L413" s="396"/>
      <c r="M413" s="396"/>
      <c r="N413" s="396"/>
    </row>
    <row r="414" spans="1:14" ht="15.75" thickBot="1">
      <c r="A414" s="989"/>
      <c r="B414" s="989"/>
      <c r="C414" s="989"/>
      <c r="D414" s="989"/>
      <c r="E414" s="989"/>
      <c r="F414" s="989"/>
      <c r="G414" s="396"/>
      <c r="H414" s="396"/>
      <c r="I414" s="396"/>
      <c r="J414" s="396"/>
      <c r="K414" s="396"/>
      <c r="L414" s="396"/>
      <c r="M414" s="396"/>
      <c r="N414" s="396"/>
    </row>
    <row r="415" spans="1:14" ht="15.75" thickBot="1">
      <c r="A415" s="988"/>
      <c r="B415" s="988"/>
      <c r="C415" s="988"/>
      <c r="D415" s="988"/>
      <c r="E415" s="988"/>
      <c r="F415" s="988"/>
      <c r="G415" s="396"/>
      <c r="H415" s="396"/>
      <c r="I415" s="396"/>
      <c r="J415" s="396"/>
      <c r="K415" s="396"/>
      <c r="L415" s="396"/>
      <c r="M415" s="396"/>
      <c r="N415" s="396"/>
    </row>
    <row r="416" spans="1:14" ht="15.75" thickBot="1">
      <c r="A416" s="989"/>
      <c r="B416" s="989"/>
      <c r="C416" s="989"/>
      <c r="D416" s="989"/>
      <c r="E416" s="989"/>
      <c r="F416" s="989"/>
      <c r="G416" s="396"/>
      <c r="H416" s="396"/>
      <c r="I416" s="396"/>
      <c r="J416" s="396"/>
      <c r="K416" s="396"/>
      <c r="L416" s="396"/>
      <c r="M416" s="396"/>
      <c r="N416" s="396"/>
    </row>
    <row r="417" spans="1:15" ht="15.75">
      <c r="A417" s="367"/>
    </row>
    <row r="418" spans="1:15" ht="15.75" thickBot="1">
      <c r="A418" s="702" t="s">
        <v>273</v>
      </c>
      <c r="B418" s="703"/>
      <c r="C418" s="703"/>
      <c r="D418" s="703"/>
      <c r="E418" s="703"/>
      <c r="F418" s="703"/>
      <c r="G418" s="703"/>
      <c r="H418" s="703"/>
      <c r="I418" s="703"/>
      <c r="J418" s="703"/>
      <c r="K418" s="703"/>
      <c r="L418" s="703"/>
      <c r="M418" s="703"/>
      <c r="N418" s="703"/>
      <c r="O418" s="703"/>
    </row>
    <row r="419" spans="1:15" ht="22.5" customHeight="1" thickBot="1">
      <c r="A419" s="966" t="s">
        <v>212</v>
      </c>
      <c r="B419" s="969" t="s">
        <v>267</v>
      </c>
      <c r="C419" s="970"/>
      <c r="D419" s="971"/>
      <c r="E419" s="969" t="s">
        <v>402</v>
      </c>
      <c r="F419" s="971"/>
      <c r="G419" s="975" t="s">
        <v>274</v>
      </c>
      <c r="H419" s="976"/>
      <c r="I419" s="976"/>
      <c r="J419" s="976"/>
      <c r="K419" s="976"/>
      <c r="L419" s="976"/>
      <c r="M419" s="976"/>
      <c r="N419" s="977"/>
      <c r="O419" s="990" t="s">
        <v>404</v>
      </c>
    </row>
    <row r="420" spans="1:15" ht="15.75" thickBot="1">
      <c r="A420" s="978"/>
      <c r="B420" s="972"/>
      <c r="C420" s="973"/>
      <c r="D420" s="974"/>
      <c r="E420" s="972" t="s">
        <v>403</v>
      </c>
      <c r="F420" s="974"/>
      <c r="G420" s="966" t="s">
        <v>217</v>
      </c>
      <c r="H420" s="742" t="s">
        <v>218</v>
      </c>
      <c r="I420" s="743"/>
      <c r="J420" s="393" t="s">
        <v>405</v>
      </c>
      <c r="K420" s="966" t="s">
        <v>398</v>
      </c>
      <c r="L420" s="990" t="s">
        <v>399</v>
      </c>
      <c r="M420" s="990" t="s">
        <v>400</v>
      </c>
      <c r="N420" s="966" t="s">
        <v>401</v>
      </c>
      <c r="O420" s="991"/>
    </row>
    <row r="421" spans="1:15" ht="22.5">
      <c r="A421" s="978"/>
      <c r="B421" s="393" t="s">
        <v>226</v>
      </c>
      <c r="C421" s="393" t="s">
        <v>226</v>
      </c>
      <c r="D421" s="393" t="s">
        <v>226</v>
      </c>
      <c r="E421" s="393" t="s">
        <v>226</v>
      </c>
      <c r="F421" s="393" t="s">
        <v>226</v>
      </c>
      <c r="G421" s="978"/>
      <c r="H421" s="966" t="s">
        <v>230</v>
      </c>
      <c r="I421" s="966" t="s">
        <v>231</v>
      </c>
      <c r="J421" s="393" t="s">
        <v>406</v>
      </c>
      <c r="K421" s="978"/>
      <c r="L421" s="991"/>
      <c r="M421" s="991"/>
      <c r="N421" s="978"/>
      <c r="O421" s="991"/>
    </row>
    <row r="422" spans="1:15" ht="23.25" thickBot="1">
      <c r="A422" s="967"/>
      <c r="B422" s="394" t="s">
        <v>227</v>
      </c>
      <c r="C422" s="394" t="s">
        <v>227</v>
      </c>
      <c r="D422" s="394" t="s">
        <v>227</v>
      </c>
      <c r="E422" s="394" t="s">
        <v>227</v>
      </c>
      <c r="F422" s="394" t="s">
        <v>227</v>
      </c>
      <c r="G422" s="967"/>
      <c r="H422" s="967"/>
      <c r="I422" s="967"/>
      <c r="J422" s="309"/>
      <c r="K422" s="967"/>
      <c r="L422" s="992"/>
      <c r="M422" s="992"/>
      <c r="N422" s="967"/>
      <c r="O422" s="992"/>
    </row>
    <row r="423" spans="1:15" ht="15.75" thickBot="1">
      <c r="A423" s="395">
        <v>1</v>
      </c>
      <c r="B423" s="394">
        <v>2</v>
      </c>
      <c r="C423" s="394">
        <v>3</v>
      </c>
      <c r="D423" s="394">
        <v>4</v>
      </c>
      <c r="E423" s="394">
        <v>5</v>
      </c>
      <c r="F423" s="394">
        <v>6</v>
      </c>
      <c r="G423" s="394">
        <v>7</v>
      </c>
      <c r="H423" s="394">
        <v>8</v>
      </c>
      <c r="I423" s="394">
        <v>9</v>
      </c>
      <c r="J423" s="394">
        <v>10</v>
      </c>
      <c r="K423" s="394">
        <v>11</v>
      </c>
      <c r="L423" s="394">
        <v>12</v>
      </c>
      <c r="M423" s="394">
        <v>13</v>
      </c>
      <c r="N423" s="394">
        <v>14</v>
      </c>
      <c r="O423" s="394">
        <v>15</v>
      </c>
    </row>
    <row r="424" spans="1:15" ht="15.75" thickBot="1">
      <c r="A424" s="988"/>
      <c r="B424" s="988"/>
      <c r="C424" s="988"/>
      <c r="D424" s="988"/>
      <c r="E424" s="988"/>
      <c r="F424" s="988"/>
      <c r="G424" s="396"/>
      <c r="H424" s="396"/>
      <c r="I424" s="396"/>
      <c r="J424" s="396"/>
      <c r="K424" s="396"/>
      <c r="L424" s="396"/>
      <c r="M424" s="396"/>
      <c r="N424" s="396"/>
      <c r="O424" s="396"/>
    </row>
    <row r="425" spans="1:15" ht="15.75" thickBot="1">
      <c r="A425" s="989"/>
      <c r="B425" s="989"/>
      <c r="C425" s="989"/>
      <c r="D425" s="989"/>
      <c r="E425" s="989"/>
      <c r="F425" s="989"/>
      <c r="G425" s="396"/>
      <c r="H425" s="396"/>
      <c r="I425" s="396"/>
      <c r="J425" s="396"/>
      <c r="K425" s="396"/>
      <c r="L425" s="396"/>
      <c r="M425" s="396"/>
      <c r="N425" s="396"/>
      <c r="O425" s="396"/>
    </row>
    <row r="426" spans="1:15" ht="15.75" thickBot="1">
      <c r="A426" s="988"/>
      <c r="B426" s="988"/>
      <c r="C426" s="988"/>
      <c r="D426" s="988"/>
      <c r="E426" s="988"/>
      <c r="F426" s="988"/>
      <c r="G426" s="396"/>
      <c r="H426" s="396"/>
      <c r="I426" s="396"/>
      <c r="J426" s="396"/>
      <c r="K426" s="396"/>
      <c r="L426" s="396"/>
      <c r="M426" s="396"/>
      <c r="N426" s="396"/>
      <c r="O426" s="396"/>
    </row>
    <row r="427" spans="1:15" ht="15.75" thickBot="1">
      <c r="A427" s="989"/>
      <c r="B427" s="989"/>
      <c r="C427" s="989"/>
      <c r="D427" s="989"/>
      <c r="E427" s="989"/>
      <c r="F427" s="989"/>
      <c r="G427" s="396"/>
      <c r="H427" s="396"/>
      <c r="I427" s="396"/>
      <c r="J427" s="396"/>
      <c r="K427" s="396"/>
      <c r="L427" s="396"/>
      <c r="M427" s="396"/>
      <c r="N427" s="396"/>
      <c r="O427" s="396"/>
    </row>
    <row r="428" spans="1:15">
      <c r="A428" s="391"/>
    </row>
    <row r="429" spans="1:15">
      <c r="A429" s="397" t="s">
        <v>407</v>
      </c>
    </row>
    <row r="430" spans="1:15" ht="20.25">
      <c r="A430" s="1006" t="s">
        <v>408</v>
      </c>
      <c r="B430" s="683"/>
      <c r="C430" s="683"/>
      <c r="D430" s="683"/>
      <c r="E430" s="683"/>
      <c r="F430" s="683"/>
      <c r="G430" s="683"/>
      <c r="H430" s="683"/>
      <c r="I430" s="683"/>
      <c r="J430" s="683"/>
      <c r="K430" s="683"/>
      <c r="L430" s="683"/>
      <c r="M430" s="683"/>
      <c r="N430" s="683"/>
      <c r="O430" s="683"/>
    </row>
    <row r="431" spans="1:15" ht="18.75">
      <c r="A431" s="371"/>
    </row>
    <row r="432" spans="1:15" ht="18.75">
      <c r="A432" s="697" t="s">
        <v>261</v>
      </c>
      <c r="B432" s="683"/>
      <c r="C432" s="683"/>
      <c r="D432" s="683"/>
      <c r="E432" s="683"/>
      <c r="F432" s="683"/>
      <c r="G432" s="683"/>
      <c r="H432" s="683"/>
      <c r="I432" s="683"/>
      <c r="J432" s="683"/>
      <c r="K432" s="683"/>
      <c r="L432" s="683"/>
      <c r="M432" s="683"/>
      <c r="N432" s="683"/>
      <c r="O432" s="683"/>
    </row>
    <row r="433" spans="1:15" ht="18.75">
      <c r="A433" s="371"/>
    </row>
    <row r="434" spans="1:15">
      <c r="A434" s="698" t="s">
        <v>409</v>
      </c>
      <c r="B434" s="683"/>
      <c r="C434" s="683"/>
      <c r="D434" s="683"/>
      <c r="E434" s="683"/>
      <c r="F434" s="683"/>
      <c r="G434" s="683"/>
      <c r="H434" s="683"/>
      <c r="I434" s="683"/>
      <c r="J434" s="683"/>
      <c r="K434" s="683"/>
      <c r="L434" s="683"/>
      <c r="M434" s="683"/>
      <c r="N434" s="683"/>
      <c r="O434" s="683"/>
    </row>
    <row r="435" spans="1:15" ht="15.75">
      <c r="A435" s="1007" t="s">
        <v>410</v>
      </c>
      <c r="B435" s="683"/>
      <c r="C435" s="683"/>
      <c r="D435" s="683"/>
      <c r="E435" s="683"/>
      <c r="F435" s="683"/>
      <c r="G435" s="683"/>
      <c r="H435" s="683"/>
      <c r="I435" s="683"/>
      <c r="J435" s="683"/>
      <c r="K435" s="683"/>
      <c r="L435" s="683"/>
      <c r="M435" s="683"/>
      <c r="N435" s="683"/>
      <c r="O435" s="683"/>
    </row>
    <row r="436" spans="1:15">
      <c r="A436" s="698" t="s">
        <v>411</v>
      </c>
      <c r="B436" s="683"/>
      <c r="C436" s="683"/>
      <c r="D436" s="683"/>
      <c r="E436" s="683"/>
      <c r="F436" s="683"/>
      <c r="G436" s="683"/>
      <c r="H436" s="683"/>
      <c r="I436" s="683"/>
      <c r="J436" s="683"/>
      <c r="K436" s="683"/>
      <c r="L436" s="683"/>
      <c r="M436" s="683"/>
      <c r="N436" s="683"/>
      <c r="O436" s="683"/>
    </row>
    <row r="437" spans="1:15">
      <c r="A437" s="682" t="s">
        <v>412</v>
      </c>
      <c r="B437" s="683"/>
      <c r="C437" s="683"/>
      <c r="D437" s="683"/>
      <c r="E437" s="683"/>
      <c r="F437" s="683"/>
      <c r="G437" s="683"/>
      <c r="H437" s="683"/>
      <c r="I437" s="683"/>
      <c r="J437" s="683"/>
      <c r="K437" s="683"/>
      <c r="L437" s="683"/>
      <c r="M437" s="683"/>
      <c r="N437" s="683"/>
      <c r="O437" s="683"/>
    </row>
    <row r="438" spans="1:15" ht="15.75" thickBot="1">
      <c r="A438" s="980" t="s">
        <v>300</v>
      </c>
      <c r="B438" s="1008"/>
      <c r="C438" s="1008"/>
      <c r="D438" s="1008"/>
      <c r="E438" s="1008"/>
      <c r="F438" s="1008"/>
      <c r="G438" s="1008"/>
      <c r="H438" s="1008"/>
      <c r="I438" s="1008"/>
      <c r="J438" s="1008"/>
      <c r="K438" s="1008"/>
      <c r="L438" s="1008"/>
      <c r="M438" s="1008"/>
      <c r="N438" s="1008"/>
      <c r="O438" s="1008"/>
    </row>
    <row r="439" spans="1:15" ht="15.75" thickBot="1">
      <c r="A439" s="392" t="s">
        <v>413</v>
      </c>
      <c r="B439" s="969" t="s">
        <v>415</v>
      </c>
      <c r="C439" s="970"/>
      <c r="D439" s="971"/>
      <c r="E439" s="969" t="s">
        <v>416</v>
      </c>
      <c r="F439" s="971"/>
      <c r="G439" s="975" t="s">
        <v>301</v>
      </c>
      <c r="H439" s="976"/>
      <c r="I439" s="976"/>
      <c r="J439" s="976"/>
      <c r="K439" s="976"/>
      <c r="L439" s="976"/>
      <c r="M439" s="976"/>
      <c r="N439" s="977"/>
    </row>
    <row r="440" spans="1:15" ht="23.25" thickBot="1">
      <c r="A440" s="398" t="s">
        <v>414</v>
      </c>
      <c r="B440" s="972"/>
      <c r="C440" s="973"/>
      <c r="D440" s="974"/>
      <c r="E440" s="972"/>
      <c r="F440" s="974"/>
      <c r="G440" s="966" t="s">
        <v>217</v>
      </c>
      <c r="H440" s="742" t="s">
        <v>218</v>
      </c>
      <c r="I440" s="743"/>
      <c r="J440" s="966" t="s">
        <v>397</v>
      </c>
      <c r="K440" s="393" t="s">
        <v>417</v>
      </c>
      <c r="L440" s="966" t="s">
        <v>399</v>
      </c>
      <c r="M440" s="966" t="s">
        <v>400</v>
      </c>
      <c r="N440" s="966" t="s">
        <v>401</v>
      </c>
    </row>
    <row r="441" spans="1:15">
      <c r="A441" s="399"/>
      <c r="B441" s="393" t="s">
        <v>226</v>
      </c>
      <c r="C441" s="393" t="s">
        <v>226</v>
      </c>
      <c r="D441" s="393" t="s">
        <v>226</v>
      </c>
      <c r="E441" s="393" t="s">
        <v>226</v>
      </c>
      <c r="F441" s="393" t="s">
        <v>226</v>
      </c>
      <c r="G441" s="978"/>
      <c r="H441" s="966" t="s">
        <v>230</v>
      </c>
      <c r="I441" s="966" t="s">
        <v>231</v>
      </c>
      <c r="J441" s="978"/>
      <c r="K441" s="393" t="s">
        <v>418</v>
      </c>
      <c r="L441" s="978"/>
      <c r="M441" s="978"/>
      <c r="N441" s="978"/>
    </row>
    <row r="442" spans="1:15" ht="23.25" thickBot="1">
      <c r="A442" s="400"/>
      <c r="B442" s="394" t="s">
        <v>227</v>
      </c>
      <c r="C442" s="394" t="s">
        <v>227</v>
      </c>
      <c r="D442" s="394" t="s">
        <v>227</v>
      </c>
      <c r="E442" s="394" t="s">
        <v>227</v>
      </c>
      <c r="F442" s="394" t="s">
        <v>227</v>
      </c>
      <c r="G442" s="967"/>
      <c r="H442" s="967"/>
      <c r="I442" s="967"/>
      <c r="J442" s="967"/>
      <c r="K442" s="309"/>
      <c r="L442" s="967"/>
      <c r="M442" s="967"/>
      <c r="N442" s="967"/>
    </row>
    <row r="443" spans="1:15" ht="15.75" thickBot="1">
      <c r="A443" s="395">
        <v>1</v>
      </c>
      <c r="B443" s="394">
        <v>2</v>
      </c>
      <c r="C443" s="394">
        <v>3</v>
      </c>
      <c r="D443" s="394">
        <v>4</v>
      </c>
      <c r="E443" s="394">
        <v>5</v>
      </c>
      <c r="F443" s="394">
        <v>6</v>
      </c>
      <c r="G443" s="394">
        <v>7</v>
      </c>
      <c r="H443" s="394">
        <v>8</v>
      </c>
      <c r="I443" s="394">
        <v>9</v>
      </c>
      <c r="J443" s="394">
        <v>10</v>
      </c>
      <c r="K443" s="394">
        <v>11</v>
      </c>
      <c r="L443" s="394">
        <v>12</v>
      </c>
      <c r="M443" s="394">
        <v>13</v>
      </c>
      <c r="N443" s="394">
        <v>14</v>
      </c>
    </row>
    <row r="444" spans="1:15" ht="141" thickBot="1">
      <c r="A444" s="693" t="s">
        <v>419</v>
      </c>
      <c r="B444" s="693" t="s">
        <v>420</v>
      </c>
      <c r="C444" s="962" t="s">
        <v>162</v>
      </c>
      <c r="D444" s="962" t="s">
        <v>162</v>
      </c>
      <c r="E444" s="693" t="s">
        <v>421</v>
      </c>
      <c r="F444" s="962" t="s">
        <v>162</v>
      </c>
      <c r="G444" s="318" t="s">
        <v>422</v>
      </c>
      <c r="H444" s="379" t="s">
        <v>234</v>
      </c>
      <c r="I444" s="379">
        <v>642</v>
      </c>
      <c r="J444" s="346">
        <v>4</v>
      </c>
      <c r="K444" s="346">
        <v>4</v>
      </c>
      <c r="L444" s="346">
        <v>0</v>
      </c>
      <c r="M444" s="346" t="s">
        <v>162</v>
      </c>
      <c r="N444" s="346" t="s">
        <v>162</v>
      </c>
    </row>
    <row r="445" spans="1:15" ht="15.75" thickBot="1">
      <c r="A445" s="695"/>
      <c r="B445" s="695"/>
      <c r="C445" s="963"/>
      <c r="D445" s="963"/>
      <c r="E445" s="695"/>
      <c r="F445" s="963"/>
      <c r="G445" s="346"/>
      <c r="H445" s="346"/>
      <c r="I445" s="346"/>
      <c r="J445" s="346"/>
      <c r="K445" s="346"/>
      <c r="L445" s="346"/>
      <c r="M445" s="346"/>
      <c r="N445" s="346"/>
    </row>
    <row r="446" spans="1:15" ht="15.75" thickBot="1">
      <c r="A446" s="962"/>
      <c r="B446" s="962"/>
      <c r="C446" s="962"/>
      <c r="D446" s="962"/>
      <c r="E446" s="962"/>
      <c r="F446" s="962"/>
      <c r="G446" s="346"/>
      <c r="H446" s="346"/>
      <c r="I446" s="346"/>
      <c r="J446" s="346"/>
      <c r="K446" s="346"/>
      <c r="L446" s="346"/>
      <c r="M446" s="346"/>
      <c r="N446" s="346"/>
    </row>
    <row r="447" spans="1:15" ht="15.75" thickBot="1">
      <c r="A447" s="963"/>
      <c r="B447" s="963"/>
      <c r="C447" s="963"/>
      <c r="D447" s="963"/>
      <c r="E447" s="963"/>
      <c r="F447" s="963"/>
      <c r="G447" s="396"/>
      <c r="H447" s="396"/>
      <c r="I447" s="396"/>
      <c r="J447" s="396"/>
      <c r="K447" s="396"/>
      <c r="L447" s="396"/>
      <c r="M447" s="396"/>
      <c r="N447" s="396"/>
    </row>
    <row r="448" spans="1:15" ht="15.75" thickBot="1">
      <c r="A448" s="405"/>
      <c r="B448" s="405"/>
      <c r="C448" s="405"/>
      <c r="D448" s="405"/>
      <c r="E448" s="405"/>
      <c r="F448" s="405"/>
      <c r="G448" s="406"/>
      <c r="H448" s="406"/>
      <c r="I448" s="406"/>
      <c r="J448" s="406"/>
      <c r="K448" s="406"/>
      <c r="L448" s="406"/>
      <c r="M448" s="406"/>
      <c r="N448" s="406"/>
    </row>
    <row r="449" spans="1:14" ht="15.75" thickBot="1">
      <c r="A449" s="1009" t="s">
        <v>316</v>
      </c>
      <c r="B449" s="1010"/>
      <c r="C449" s="1010"/>
      <c r="D449" s="1010"/>
      <c r="E449" s="1010"/>
      <c r="F449" s="1010"/>
      <c r="G449" s="1010"/>
      <c r="H449" s="1010"/>
      <c r="I449" s="1010"/>
      <c r="J449" s="1010"/>
      <c r="K449" s="1010"/>
      <c r="L449" s="1010"/>
      <c r="M449" s="1010"/>
      <c r="N449" s="1010"/>
    </row>
    <row r="450" spans="1:14" ht="15.75" thickBot="1">
      <c r="A450" s="392" t="s">
        <v>413</v>
      </c>
      <c r="B450" s="969" t="s">
        <v>415</v>
      </c>
      <c r="C450" s="970"/>
      <c r="D450" s="971"/>
      <c r="E450" s="969" t="s">
        <v>416</v>
      </c>
      <c r="F450" s="971"/>
      <c r="G450" s="975" t="s">
        <v>215</v>
      </c>
      <c r="H450" s="976"/>
      <c r="I450" s="976"/>
      <c r="J450" s="976"/>
      <c r="K450" s="976"/>
      <c r="L450" s="976"/>
      <c r="M450" s="976"/>
      <c r="N450" s="977"/>
    </row>
    <row r="451" spans="1:14" ht="23.25" thickBot="1">
      <c r="A451" s="398" t="s">
        <v>414</v>
      </c>
      <c r="B451" s="972"/>
      <c r="C451" s="973"/>
      <c r="D451" s="974"/>
      <c r="E451" s="972"/>
      <c r="F451" s="974"/>
      <c r="G451" s="966" t="s">
        <v>217</v>
      </c>
      <c r="H451" s="742" t="s">
        <v>218</v>
      </c>
      <c r="I451" s="743"/>
      <c r="J451" s="966" t="s">
        <v>397</v>
      </c>
      <c r="K451" s="393" t="s">
        <v>417</v>
      </c>
      <c r="L451" s="966" t="s">
        <v>399</v>
      </c>
      <c r="M451" s="966" t="s">
        <v>400</v>
      </c>
      <c r="N451" s="966" t="s">
        <v>401</v>
      </c>
    </row>
    <row r="452" spans="1:14">
      <c r="A452" s="399"/>
      <c r="B452" s="393" t="s">
        <v>226</v>
      </c>
      <c r="C452" s="393" t="s">
        <v>226</v>
      </c>
      <c r="D452" s="393" t="s">
        <v>226</v>
      </c>
      <c r="E452" s="393" t="s">
        <v>226</v>
      </c>
      <c r="F452" s="393" t="s">
        <v>226</v>
      </c>
      <c r="G452" s="978"/>
      <c r="H452" s="966" t="s">
        <v>230</v>
      </c>
      <c r="I452" s="966" t="s">
        <v>231</v>
      </c>
      <c r="J452" s="978"/>
      <c r="K452" s="393" t="s">
        <v>418</v>
      </c>
      <c r="L452" s="978"/>
      <c r="M452" s="978"/>
      <c r="N452" s="978"/>
    </row>
    <row r="453" spans="1:14" ht="23.25" thickBot="1">
      <c r="A453" s="400"/>
      <c r="B453" s="394" t="s">
        <v>227</v>
      </c>
      <c r="C453" s="394" t="s">
        <v>227</v>
      </c>
      <c r="D453" s="394" t="s">
        <v>227</v>
      </c>
      <c r="E453" s="394" t="s">
        <v>227</v>
      </c>
      <c r="F453" s="394" t="s">
        <v>227</v>
      </c>
      <c r="G453" s="967"/>
      <c r="H453" s="967"/>
      <c r="I453" s="967"/>
      <c r="J453" s="967"/>
      <c r="K453" s="309"/>
      <c r="L453" s="967"/>
      <c r="M453" s="967"/>
      <c r="N453" s="967"/>
    </row>
    <row r="454" spans="1:14" ht="15.75" thickBot="1">
      <c r="A454" s="395">
        <v>1</v>
      </c>
      <c r="B454" s="394">
        <v>2</v>
      </c>
      <c r="C454" s="394">
        <v>3</v>
      </c>
      <c r="D454" s="394">
        <v>4</v>
      </c>
      <c r="E454" s="394">
        <v>5</v>
      </c>
      <c r="F454" s="394">
        <v>6</v>
      </c>
      <c r="G454" s="394">
        <v>7</v>
      </c>
      <c r="H454" s="394">
        <v>8</v>
      </c>
      <c r="I454" s="394">
        <v>9</v>
      </c>
      <c r="J454" s="394">
        <v>10</v>
      </c>
      <c r="K454" s="394">
        <v>11</v>
      </c>
      <c r="L454" s="394">
        <v>12</v>
      </c>
      <c r="M454" s="394">
        <v>13</v>
      </c>
      <c r="N454" s="394">
        <v>14</v>
      </c>
    </row>
    <row r="455" spans="1:14" ht="39" thickBot="1">
      <c r="A455" s="693" t="s">
        <v>419</v>
      </c>
      <c r="B455" s="693" t="s">
        <v>420</v>
      </c>
      <c r="C455" s="964" t="s">
        <v>162</v>
      </c>
      <c r="D455" s="964" t="s">
        <v>162</v>
      </c>
      <c r="E455" s="693" t="s">
        <v>423</v>
      </c>
      <c r="F455" s="693" t="s">
        <v>421</v>
      </c>
      <c r="G455" s="318" t="s">
        <v>424</v>
      </c>
      <c r="H455" s="318" t="s">
        <v>234</v>
      </c>
      <c r="I455" s="379">
        <v>642</v>
      </c>
      <c r="J455" s="401">
        <v>24</v>
      </c>
      <c r="K455" s="318">
        <v>26</v>
      </c>
      <c r="L455" s="318">
        <v>10</v>
      </c>
      <c r="M455" s="346"/>
      <c r="N455" s="346"/>
    </row>
    <row r="456" spans="1:14" ht="15.75" thickBot="1">
      <c r="A456" s="695"/>
      <c r="B456" s="695"/>
      <c r="C456" s="965"/>
      <c r="D456" s="965"/>
      <c r="E456" s="695"/>
      <c r="F456" s="695"/>
      <c r="G456" s="346"/>
      <c r="H456" s="346"/>
      <c r="I456" s="346"/>
      <c r="J456" s="346"/>
      <c r="K456" s="346"/>
      <c r="L456" s="346"/>
      <c r="M456" s="346"/>
      <c r="N456" s="346"/>
    </row>
    <row r="457" spans="1:14" ht="15.75" thickBot="1">
      <c r="A457" s="962"/>
      <c r="B457" s="962"/>
      <c r="C457" s="962"/>
      <c r="D457" s="962"/>
      <c r="E457" s="962"/>
      <c r="F457" s="962"/>
      <c r="G457" s="346"/>
      <c r="H457" s="346"/>
      <c r="I457" s="346"/>
      <c r="J457" s="346"/>
      <c r="K457" s="346"/>
      <c r="L457" s="346"/>
      <c r="M457" s="346"/>
      <c r="N457" s="346"/>
    </row>
    <row r="458" spans="1:14" ht="15.75" thickBot="1">
      <c r="A458" s="963"/>
      <c r="B458" s="963"/>
      <c r="C458" s="963"/>
      <c r="D458" s="963"/>
      <c r="E458" s="963"/>
      <c r="F458" s="963"/>
      <c r="G458" s="396"/>
      <c r="H458" s="396"/>
      <c r="I458" s="396"/>
      <c r="J458" s="396"/>
      <c r="K458" s="396"/>
      <c r="L458" s="396"/>
      <c r="M458" s="396"/>
      <c r="N458" s="396"/>
    </row>
    <row r="459" spans="1:14">
      <c r="A459" s="397"/>
    </row>
    <row r="460" spans="1:14">
      <c r="A460" s="397"/>
    </row>
    <row r="461" spans="1:14" ht="18.75">
      <c r="A461" s="697" t="s">
        <v>307</v>
      </c>
      <c r="B461" s="979"/>
      <c r="C461" s="979"/>
      <c r="D461" s="979"/>
      <c r="E461" s="979"/>
      <c r="F461" s="979"/>
      <c r="G461" s="979"/>
      <c r="H461" s="979"/>
      <c r="I461" s="979"/>
      <c r="J461" s="979"/>
      <c r="K461" s="979"/>
      <c r="L461" s="979"/>
      <c r="M461" s="979"/>
      <c r="N461" s="979"/>
    </row>
    <row r="462" spans="1:14" ht="15.75">
      <c r="A462" s="682" t="s">
        <v>425</v>
      </c>
      <c r="B462" s="683"/>
      <c r="C462" s="683"/>
      <c r="D462" s="683"/>
      <c r="E462" s="683"/>
      <c r="F462" s="683"/>
      <c r="G462" s="683"/>
      <c r="H462" s="683"/>
      <c r="I462" s="683"/>
      <c r="J462" s="683"/>
      <c r="K462" s="683"/>
      <c r="L462" s="683"/>
      <c r="M462" s="683"/>
      <c r="N462" s="683"/>
    </row>
    <row r="463" spans="1:14">
      <c r="A463" s="682" t="s">
        <v>426</v>
      </c>
      <c r="B463" s="683"/>
      <c r="C463" s="683"/>
      <c r="D463" s="683"/>
      <c r="E463" s="683"/>
      <c r="F463" s="683"/>
      <c r="G463" s="683"/>
      <c r="H463" s="683"/>
      <c r="I463" s="683"/>
      <c r="J463" s="683"/>
      <c r="K463" s="683"/>
      <c r="L463" s="683"/>
      <c r="M463" s="683"/>
      <c r="N463" s="683"/>
    </row>
    <row r="464" spans="1:14">
      <c r="A464" s="682" t="s">
        <v>310</v>
      </c>
      <c r="B464" s="683"/>
      <c r="C464" s="683"/>
      <c r="D464" s="683"/>
      <c r="E464" s="683"/>
      <c r="F464" s="683"/>
      <c r="G464" s="683"/>
      <c r="H464" s="683"/>
      <c r="I464" s="683"/>
      <c r="J464" s="683"/>
      <c r="K464" s="683"/>
      <c r="L464" s="683"/>
      <c r="M464" s="683"/>
      <c r="N464" s="683"/>
    </row>
    <row r="465" spans="1:14">
      <c r="A465" s="682" t="s">
        <v>312</v>
      </c>
      <c r="B465" s="683"/>
      <c r="C465" s="683"/>
      <c r="D465" s="683"/>
      <c r="E465" s="683"/>
      <c r="F465" s="683"/>
      <c r="G465" s="683"/>
      <c r="H465" s="683"/>
      <c r="I465" s="683"/>
      <c r="J465" s="683"/>
      <c r="K465" s="683"/>
      <c r="L465" s="683"/>
      <c r="M465" s="683"/>
      <c r="N465" s="683"/>
    </row>
    <row r="466" spans="1:14" ht="15" customHeight="1">
      <c r="A466" s="980" t="s">
        <v>300</v>
      </c>
      <c r="B466" s="683"/>
      <c r="C466" s="683"/>
      <c r="D466" s="683"/>
      <c r="E466" s="683"/>
      <c r="F466" s="683"/>
      <c r="G466" s="683"/>
      <c r="H466" s="683"/>
      <c r="I466" s="683"/>
      <c r="J466" s="683"/>
      <c r="K466" s="683"/>
      <c r="L466" s="683"/>
      <c r="M466" s="683"/>
      <c r="N466" s="683"/>
    </row>
    <row r="467" spans="1:14" ht="16.5" thickBot="1">
      <c r="A467" s="367"/>
    </row>
    <row r="468" spans="1:14" ht="15.75" thickBot="1">
      <c r="A468" s="392" t="s">
        <v>413</v>
      </c>
      <c r="B468" s="969" t="s">
        <v>415</v>
      </c>
      <c r="C468" s="970"/>
      <c r="D468" s="971"/>
      <c r="E468" s="969" t="s">
        <v>416</v>
      </c>
      <c r="F468" s="971"/>
      <c r="G468" s="975" t="s">
        <v>215</v>
      </c>
      <c r="H468" s="976"/>
      <c r="I468" s="976"/>
      <c r="J468" s="976"/>
      <c r="K468" s="976"/>
      <c r="L468" s="976"/>
      <c r="M468" s="976"/>
      <c r="N468" s="977"/>
    </row>
    <row r="469" spans="1:14" ht="23.25" thickBot="1">
      <c r="A469" s="398" t="s">
        <v>414</v>
      </c>
      <c r="B469" s="972"/>
      <c r="C469" s="973"/>
      <c r="D469" s="974"/>
      <c r="E469" s="972"/>
      <c r="F469" s="974"/>
      <c r="G469" s="966" t="s">
        <v>217</v>
      </c>
      <c r="H469" s="742" t="s">
        <v>218</v>
      </c>
      <c r="I469" s="743"/>
      <c r="J469" s="966" t="s">
        <v>397</v>
      </c>
      <c r="K469" s="393" t="s">
        <v>417</v>
      </c>
      <c r="L469" s="966" t="s">
        <v>399</v>
      </c>
      <c r="M469" s="966" t="s">
        <v>400</v>
      </c>
      <c r="N469" s="966" t="s">
        <v>401</v>
      </c>
    </row>
    <row r="470" spans="1:14">
      <c r="A470" s="399"/>
      <c r="B470" s="393" t="s">
        <v>226</v>
      </c>
      <c r="C470" s="393" t="s">
        <v>226</v>
      </c>
      <c r="D470" s="393" t="s">
        <v>226</v>
      </c>
      <c r="E470" s="393" t="s">
        <v>226</v>
      </c>
      <c r="F470" s="393" t="s">
        <v>226</v>
      </c>
      <c r="G470" s="978"/>
      <c r="H470" s="966" t="s">
        <v>230</v>
      </c>
      <c r="I470" s="966" t="s">
        <v>231</v>
      </c>
      <c r="J470" s="978"/>
      <c r="K470" s="393" t="s">
        <v>418</v>
      </c>
      <c r="L470" s="978"/>
      <c r="M470" s="978"/>
      <c r="N470" s="978"/>
    </row>
    <row r="471" spans="1:14" ht="23.25" thickBot="1">
      <c r="A471" s="400"/>
      <c r="B471" s="394" t="s">
        <v>227</v>
      </c>
      <c r="C471" s="394" t="s">
        <v>227</v>
      </c>
      <c r="D471" s="394" t="s">
        <v>227</v>
      </c>
      <c r="E471" s="394" t="s">
        <v>227</v>
      </c>
      <c r="F471" s="394" t="s">
        <v>227</v>
      </c>
      <c r="G471" s="967"/>
      <c r="H471" s="967"/>
      <c r="I471" s="967"/>
      <c r="J471" s="967"/>
      <c r="K471" s="309"/>
      <c r="L471" s="967"/>
      <c r="M471" s="967"/>
      <c r="N471" s="967"/>
    </row>
    <row r="472" spans="1:14" ht="15.75" thickBot="1">
      <c r="A472" s="395">
        <v>1</v>
      </c>
      <c r="B472" s="394">
        <v>2</v>
      </c>
      <c r="C472" s="394">
        <v>3</v>
      </c>
      <c r="D472" s="394">
        <v>4</v>
      </c>
      <c r="E472" s="394">
        <v>5</v>
      </c>
      <c r="F472" s="394">
        <v>6</v>
      </c>
      <c r="G472" s="394">
        <v>7</v>
      </c>
      <c r="H472" s="394">
        <v>8</v>
      </c>
      <c r="I472" s="394">
        <v>9</v>
      </c>
      <c r="J472" s="394">
        <v>10</v>
      </c>
      <c r="K472" s="394">
        <v>11</v>
      </c>
      <c r="L472" s="394">
        <v>12</v>
      </c>
      <c r="M472" s="394">
        <v>13</v>
      </c>
      <c r="N472" s="394">
        <v>14</v>
      </c>
    </row>
    <row r="473" spans="1:14" ht="73.5" customHeight="1" thickBot="1">
      <c r="A473" s="693" t="s">
        <v>419</v>
      </c>
      <c r="B473" s="693" t="s">
        <v>427</v>
      </c>
      <c r="C473" s="964" t="s">
        <v>162</v>
      </c>
      <c r="D473" s="964" t="s">
        <v>162</v>
      </c>
      <c r="E473" s="693" t="s">
        <v>162</v>
      </c>
      <c r="F473" s="693" t="s">
        <v>421</v>
      </c>
      <c r="G473" s="318" t="s">
        <v>428</v>
      </c>
      <c r="H473" s="318" t="s">
        <v>429</v>
      </c>
      <c r="I473" s="379">
        <v>792</v>
      </c>
      <c r="J473" s="402">
        <v>12300</v>
      </c>
      <c r="K473" s="402">
        <v>12410</v>
      </c>
      <c r="L473" s="318">
        <v>10</v>
      </c>
      <c r="M473" s="346"/>
      <c r="N473" s="346"/>
    </row>
    <row r="474" spans="1:14" ht="15.75" thickBot="1">
      <c r="A474" s="695"/>
      <c r="B474" s="695"/>
      <c r="C474" s="965"/>
      <c r="D474" s="965"/>
      <c r="E474" s="695"/>
      <c r="F474" s="695"/>
      <c r="G474" s="346"/>
      <c r="H474" s="346"/>
      <c r="I474" s="346"/>
      <c r="J474" s="346"/>
      <c r="K474" s="346"/>
      <c r="L474" s="346"/>
      <c r="M474" s="346"/>
      <c r="N474" s="346"/>
    </row>
    <row r="475" spans="1:14" ht="15.75" thickBot="1">
      <c r="A475" s="962"/>
      <c r="B475" s="962"/>
      <c r="C475" s="962"/>
      <c r="D475" s="962"/>
      <c r="E475" s="962"/>
      <c r="F475" s="962"/>
      <c r="G475" s="346"/>
      <c r="H475" s="346"/>
      <c r="I475" s="346"/>
      <c r="J475" s="346"/>
      <c r="K475" s="346"/>
      <c r="L475" s="346"/>
      <c r="M475" s="346"/>
      <c r="N475" s="346"/>
    </row>
    <row r="476" spans="1:14" ht="15.75" thickBot="1">
      <c r="A476" s="963"/>
      <c r="B476" s="963"/>
      <c r="C476" s="963"/>
      <c r="D476" s="963"/>
      <c r="E476" s="963"/>
      <c r="F476" s="963"/>
      <c r="G476" s="396"/>
      <c r="H476" s="396"/>
      <c r="I476" s="396"/>
      <c r="J476" s="396"/>
      <c r="K476" s="396"/>
      <c r="L476" s="396"/>
      <c r="M476" s="396"/>
      <c r="N476" s="396"/>
    </row>
    <row r="477" spans="1:14">
      <c r="A477" s="397"/>
    </row>
    <row r="478" spans="1:14">
      <c r="A478" s="682" t="s">
        <v>316</v>
      </c>
      <c r="B478" s="683"/>
      <c r="C478" s="683"/>
      <c r="D478" s="683"/>
      <c r="E478" s="683"/>
      <c r="F478" s="683"/>
      <c r="G478" s="683"/>
      <c r="H478" s="683"/>
      <c r="I478" s="683"/>
      <c r="J478" s="683"/>
      <c r="K478" s="683"/>
      <c r="L478" s="683"/>
      <c r="M478" s="683"/>
      <c r="N478" s="683"/>
    </row>
    <row r="479" spans="1:14" ht="15.75" thickBot="1">
      <c r="A479" s="397"/>
    </row>
    <row r="480" spans="1:14" ht="15.75" thickBot="1">
      <c r="A480" s="392" t="s">
        <v>413</v>
      </c>
      <c r="B480" s="969" t="s">
        <v>415</v>
      </c>
      <c r="C480" s="970"/>
      <c r="D480" s="971"/>
      <c r="E480" s="969" t="s">
        <v>416</v>
      </c>
      <c r="F480" s="971"/>
      <c r="G480" s="975" t="s">
        <v>215</v>
      </c>
      <c r="H480" s="976"/>
      <c r="I480" s="976"/>
      <c r="J480" s="976"/>
      <c r="K480" s="976"/>
      <c r="L480" s="976"/>
      <c r="M480" s="976"/>
      <c r="N480" s="977"/>
    </row>
    <row r="481" spans="1:14" ht="23.25" thickBot="1">
      <c r="A481" s="398" t="s">
        <v>414</v>
      </c>
      <c r="B481" s="972"/>
      <c r="C481" s="973"/>
      <c r="D481" s="974"/>
      <c r="E481" s="972"/>
      <c r="F481" s="974"/>
      <c r="G481" s="966" t="s">
        <v>217</v>
      </c>
      <c r="H481" s="742" t="s">
        <v>218</v>
      </c>
      <c r="I481" s="743"/>
      <c r="J481" s="966" t="s">
        <v>397</v>
      </c>
      <c r="K481" s="393" t="s">
        <v>417</v>
      </c>
      <c r="L481" s="966" t="s">
        <v>399</v>
      </c>
      <c r="M481" s="966" t="s">
        <v>400</v>
      </c>
      <c r="N481" s="966" t="s">
        <v>401</v>
      </c>
    </row>
    <row r="482" spans="1:14">
      <c r="A482" s="399"/>
      <c r="B482" s="393" t="s">
        <v>226</v>
      </c>
      <c r="C482" s="393" t="s">
        <v>226</v>
      </c>
      <c r="D482" s="393" t="s">
        <v>226</v>
      </c>
      <c r="E482" s="393" t="s">
        <v>226</v>
      </c>
      <c r="F482" s="393" t="s">
        <v>226</v>
      </c>
      <c r="G482" s="978"/>
      <c r="H482" s="966" t="s">
        <v>230</v>
      </c>
      <c r="I482" s="966" t="s">
        <v>231</v>
      </c>
      <c r="J482" s="978"/>
      <c r="K482" s="393" t="s">
        <v>418</v>
      </c>
      <c r="L482" s="978"/>
      <c r="M482" s="978"/>
      <c r="N482" s="978"/>
    </row>
    <row r="483" spans="1:14" ht="23.25" thickBot="1">
      <c r="A483" s="400"/>
      <c r="B483" s="394" t="s">
        <v>227</v>
      </c>
      <c r="C483" s="394" t="s">
        <v>227</v>
      </c>
      <c r="D483" s="394" t="s">
        <v>227</v>
      </c>
      <c r="E483" s="394" t="s">
        <v>227</v>
      </c>
      <c r="F483" s="394" t="s">
        <v>227</v>
      </c>
      <c r="G483" s="967"/>
      <c r="H483" s="967"/>
      <c r="I483" s="967"/>
      <c r="J483" s="967"/>
      <c r="K483" s="309"/>
      <c r="L483" s="967"/>
      <c r="M483" s="967"/>
      <c r="N483" s="967"/>
    </row>
    <row r="484" spans="1:14" ht="15.75" thickBot="1">
      <c r="A484" s="395">
        <v>1</v>
      </c>
      <c r="B484" s="394">
        <v>2</v>
      </c>
      <c r="C484" s="394">
        <v>3</v>
      </c>
      <c r="D484" s="394">
        <v>4</v>
      </c>
      <c r="E484" s="394">
        <v>5</v>
      </c>
      <c r="F484" s="394">
        <v>6</v>
      </c>
      <c r="G484" s="394">
        <v>7</v>
      </c>
      <c r="H484" s="394">
        <v>8</v>
      </c>
      <c r="I484" s="394">
        <v>9</v>
      </c>
      <c r="J484" s="394">
        <v>10</v>
      </c>
      <c r="K484" s="394">
        <v>11</v>
      </c>
      <c r="L484" s="394">
        <v>12</v>
      </c>
      <c r="M484" s="394">
        <v>13</v>
      </c>
      <c r="N484" s="394">
        <v>14</v>
      </c>
    </row>
    <row r="485" spans="1:14" ht="57.75" customHeight="1">
      <c r="A485" s="693" t="s">
        <v>419</v>
      </c>
      <c r="B485" s="693" t="s">
        <v>427</v>
      </c>
      <c r="C485" s="964" t="s">
        <v>162</v>
      </c>
      <c r="D485" s="964" t="s">
        <v>162</v>
      </c>
      <c r="E485" s="693" t="s">
        <v>162</v>
      </c>
      <c r="F485" s="693" t="s">
        <v>421</v>
      </c>
      <c r="G485" s="744" t="s">
        <v>430</v>
      </c>
      <c r="H485" s="687" t="s">
        <v>234</v>
      </c>
      <c r="I485" s="687">
        <v>642</v>
      </c>
      <c r="J485" s="964">
        <v>250</v>
      </c>
      <c r="K485" s="693">
        <v>251</v>
      </c>
      <c r="L485" s="693">
        <v>5</v>
      </c>
      <c r="M485" s="962"/>
      <c r="N485" s="962"/>
    </row>
    <row r="486" spans="1:14" ht="15.75" thickBot="1">
      <c r="A486" s="694"/>
      <c r="B486" s="694"/>
      <c r="C486" s="968"/>
      <c r="D486" s="968"/>
      <c r="E486" s="694"/>
      <c r="F486" s="694"/>
      <c r="G486" s="746"/>
      <c r="H486" s="689"/>
      <c r="I486" s="689"/>
      <c r="J486" s="965"/>
      <c r="K486" s="695"/>
      <c r="L486" s="695"/>
      <c r="M486" s="963"/>
      <c r="N486" s="963"/>
    </row>
    <row r="487" spans="1:14" ht="15.75" thickBot="1">
      <c r="A487" s="695"/>
      <c r="B487" s="695"/>
      <c r="C487" s="965"/>
      <c r="D487" s="965"/>
      <c r="E487" s="695"/>
      <c r="F487" s="695"/>
      <c r="G487" s="346"/>
      <c r="H487" s="346"/>
      <c r="I487" s="346"/>
      <c r="J487" s="346"/>
      <c r="K487" s="346"/>
      <c r="L487" s="346"/>
      <c r="M487" s="346"/>
      <c r="N487" s="346"/>
    </row>
    <row r="488" spans="1:14" ht="15.75" thickBot="1">
      <c r="A488" s="962"/>
      <c r="B488" s="962"/>
      <c r="C488" s="962"/>
      <c r="D488" s="962"/>
      <c r="E488" s="962"/>
      <c r="F488" s="962"/>
      <c r="G488" s="346"/>
      <c r="H488" s="346"/>
      <c r="I488" s="346"/>
      <c r="J488" s="346"/>
      <c r="K488" s="346"/>
      <c r="L488" s="346"/>
      <c r="M488" s="346"/>
      <c r="N488" s="346"/>
    </row>
    <row r="489" spans="1:14" ht="15.75" thickBot="1">
      <c r="A489" s="963"/>
      <c r="B489" s="963"/>
      <c r="C489" s="963"/>
      <c r="D489" s="963"/>
      <c r="E489" s="963"/>
      <c r="F489" s="963"/>
      <c r="G489" s="396"/>
      <c r="H489" s="396"/>
      <c r="I489" s="396"/>
      <c r="J489" s="396"/>
      <c r="K489" s="396"/>
      <c r="L489" s="396"/>
      <c r="M489" s="396"/>
      <c r="N489" s="396"/>
    </row>
    <row r="490" spans="1:14">
      <c r="A490" s="397"/>
    </row>
    <row r="491" spans="1:14" ht="18.75">
      <c r="A491" s="697" t="s">
        <v>318</v>
      </c>
      <c r="B491" s="979"/>
      <c r="C491" s="979"/>
      <c r="D491" s="979"/>
      <c r="E491" s="979"/>
      <c r="F491" s="979"/>
      <c r="G491" s="979"/>
      <c r="H491" s="979"/>
      <c r="I491" s="979"/>
      <c r="J491" s="979"/>
      <c r="K491" s="979"/>
      <c r="L491" s="979"/>
      <c r="M491" s="979"/>
      <c r="N491" s="979"/>
    </row>
    <row r="492" spans="1:14" ht="15.75">
      <c r="A492" s="682" t="s">
        <v>425</v>
      </c>
      <c r="B492" s="683"/>
      <c r="C492" s="683"/>
      <c r="D492" s="683"/>
      <c r="E492" s="683"/>
      <c r="F492" s="683"/>
      <c r="G492" s="683"/>
      <c r="H492" s="683"/>
      <c r="I492" s="683"/>
      <c r="J492" s="683"/>
      <c r="K492" s="683"/>
      <c r="L492" s="683"/>
      <c r="M492" s="683"/>
      <c r="N492" s="683"/>
    </row>
    <row r="493" spans="1:14">
      <c r="A493" s="682" t="s">
        <v>431</v>
      </c>
      <c r="B493" s="683"/>
      <c r="C493" s="683"/>
      <c r="D493" s="683"/>
      <c r="E493" s="683"/>
      <c r="F493" s="683"/>
      <c r="G493" s="683"/>
      <c r="H493" s="683"/>
      <c r="I493" s="683"/>
      <c r="J493" s="683"/>
      <c r="K493" s="683"/>
      <c r="L493" s="683"/>
      <c r="M493" s="683"/>
      <c r="N493" s="683"/>
    </row>
    <row r="494" spans="1:14">
      <c r="A494" s="682" t="s">
        <v>432</v>
      </c>
      <c r="B494" s="683"/>
      <c r="C494" s="683"/>
      <c r="D494" s="683"/>
      <c r="E494" s="683"/>
      <c r="F494" s="683"/>
      <c r="G494" s="683"/>
      <c r="H494" s="683"/>
      <c r="I494" s="683"/>
      <c r="J494" s="683"/>
      <c r="K494" s="683"/>
      <c r="L494" s="683"/>
      <c r="M494" s="683"/>
      <c r="N494" s="683"/>
    </row>
    <row r="495" spans="1:14">
      <c r="A495" s="682" t="s">
        <v>433</v>
      </c>
      <c r="B495" s="683"/>
      <c r="C495" s="683"/>
      <c r="D495" s="683"/>
      <c r="E495" s="683"/>
      <c r="F495" s="683"/>
      <c r="G495" s="683"/>
      <c r="H495" s="683"/>
      <c r="I495" s="683"/>
      <c r="J495" s="683"/>
      <c r="K495" s="683"/>
      <c r="L495" s="683"/>
      <c r="M495" s="683"/>
      <c r="N495" s="683"/>
    </row>
    <row r="496" spans="1:14" ht="16.5" thickBot="1">
      <c r="A496" s="986" t="s">
        <v>300</v>
      </c>
      <c r="B496" s="987"/>
      <c r="C496" s="987"/>
      <c r="D496" s="987"/>
      <c r="E496" s="987"/>
      <c r="F496" s="987"/>
      <c r="G496" s="987"/>
      <c r="H496" s="987"/>
      <c r="I496" s="987"/>
      <c r="J496" s="987"/>
      <c r="K496" s="987"/>
      <c r="L496" s="987"/>
      <c r="M496" s="987"/>
      <c r="N496" s="987"/>
    </row>
    <row r="497" spans="1:14" ht="18" customHeight="1" thickBot="1">
      <c r="A497" s="962"/>
      <c r="B497" s="983"/>
      <c r="C497" s="984"/>
      <c r="D497" s="985"/>
      <c r="E497" s="983"/>
      <c r="F497" s="985"/>
      <c r="G497" s="966" t="s">
        <v>217</v>
      </c>
      <c r="H497" s="742" t="s">
        <v>218</v>
      </c>
      <c r="I497" s="743"/>
      <c r="J497" s="966" t="s">
        <v>397</v>
      </c>
      <c r="K497" s="403" t="s">
        <v>417</v>
      </c>
      <c r="L497" s="966" t="s">
        <v>399</v>
      </c>
      <c r="M497" s="966" t="s">
        <v>400</v>
      </c>
      <c r="N497" s="966" t="s">
        <v>401</v>
      </c>
    </row>
    <row r="498" spans="1:14">
      <c r="A498" s="982"/>
      <c r="B498" s="393" t="s">
        <v>226</v>
      </c>
      <c r="C498" s="393" t="s">
        <v>226</v>
      </c>
      <c r="D498" s="393" t="s">
        <v>226</v>
      </c>
      <c r="E498" s="393" t="s">
        <v>226</v>
      </c>
      <c r="F498" s="393" t="s">
        <v>226</v>
      </c>
      <c r="G498" s="978"/>
      <c r="H498" s="966" t="s">
        <v>230</v>
      </c>
      <c r="I498" s="966" t="s">
        <v>231</v>
      </c>
      <c r="J498" s="978"/>
      <c r="K498" s="393" t="s">
        <v>418</v>
      </c>
      <c r="L498" s="978"/>
      <c r="M498" s="978"/>
      <c r="N498" s="978"/>
    </row>
    <row r="499" spans="1:14" ht="23.25" thickBot="1">
      <c r="A499" s="963"/>
      <c r="B499" s="394" t="s">
        <v>227</v>
      </c>
      <c r="C499" s="394" t="s">
        <v>227</v>
      </c>
      <c r="D499" s="394" t="s">
        <v>227</v>
      </c>
      <c r="E499" s="394" t="s">
        <v>227</v>
      </c>
      <c r="F499" s="394" t="s">
        <v>227</v>
      </c>
      <c r="G499" s="967"/>
      <c r="H499" s="967"/>
      <c r="I499" s="967"/>
      <c r="J499" s="967"/>
      <c r="K499" s="309"/>
      <c r="L499" s="967"/>
      <c r="M499" s="967"/>
      <c r="N499" s="967"/>
    </row>
    <row r="500" spans="1:14" ht="15.75" thickBot="1">
      <c r="A500" s="395">
        <v>1</v>
      </c>
      <c r="B500" s="394">
        <v>2</v>
      </c>
      <c r="C500" s="394">
        <v>3</v>
      </c>
      <c r="D500" s="394">
        <v>4</v>
      </c>
      <c r="E500" s="394">
        <v>5</v>
      </c>
      <c r="F500" s="394">
        <v>6</v>
      </c>
      <c r="G500" s="394">
        <v>7</v>
      </c>
      <c r="H500" s="394">
        <v>8</v>
      </c>
      <c r="I500" s="394">
        <v>9</v>
      </c>
      <c r="J500" s="394">
        <v>10</v>
      </c>
      <c r="K500" s="394">
        <v>11</v>
      </c>
      <c r="L500" s="394">
        <v>12</v>
      </c>
      <c r="M500" s="394">
        <v>13</v>
      </c>
      <c r="N500" s="394">
        <v>14</v>
      </c>
    </row>
    <row r="501" spans="1:14" ht="73.5" customHeight="1" thickBot="1">
      <c r="A501" s="693" t="s">
        <v>419</v>
      </c>
      <c r="B501" s="693" t="s">
        <v>427</v>
      </c>
      <c r="C501" s="964" t="s">
        <v>162</v>
      </c>
      <c r="D501" s="964" t="s">
        <v>162</v>
      </c>
      <c r="E501" s="693" t="s">
        <v>421</v>
      </c>
      <c r="F501" s="693" t="s">
        <v>434</v>
      </c>
      <c r="G501" s="318" t="s">
        <v>428</v>
      </c>
      <c r="H501" s="379" t="s">
        <v>429</v>
      </c>
      <c r="I501" s="379">
        <v>792</v>
      </c>
      <c r="J501" s="402">
        <v>2750</v>
      </c>
      <c r="K501" s="402">
        <v>2800</v>
      </c>
      <c r="L501" s="318">
        <v>5</v>
      </c>
      <c r="M501" s="346"/>
      <c r="N501" s="346"/>
    </row>
    <row r="502" spans="1:14" ht="15.75" thickBot="1">
      <c r="A502" s="695"/>
      <c r="B502" s="695"/>
      <c r="C502" s="965"/>
      <c r="D502" s="965"/>
      <c r="E502" s="695"/>
      <c r="F502" s="695"/>
      <c r="G502" s="346"/>
      <c r="H502" s="346"/>
      <c r="I502" s="346"/>
      <c r="J502" s="346"/>
      <c r="K502" s="346"/>
      <c r="L502" s="346"/>
      <c r="M502" s="346"/>
      <c r="N502" s="346"/>
    </row>
    <row r="503" spans="1:14" ht="15.75" thickBot="1">
      <c r="A503" s="962"/>
      <c r="B503" s="962"/>
      <c r="C503" s="962"/>
      <c r="D503" s="962"/>
      <c r="E503" s="962"/>
      <c r="F503" s="962"/>
      <c r="G503" s="346"/>
      <c r="H503" s="346"/>
      <c r="I503" s="346"/>
      <c r="J503" s="346"/>
      <c r="K503" s="346"/>
      <c r="L503" s="346"/>
      <c r="M503" s="346"/>
      <c r="N503" s="346"/>
    </row>
    <row r="504" spans="1:14" ht="15.75" thickBot="1">
      <c r="A504" s="963"/>
      <c r="B504" s="963"/>
      <c r="C504" s="963"/>
      <c r="D504" s="963"/>
      <c r="E504" s="963"/>
      <c r="F504" s="963"/>
      <c r="G504" s="396"/>
      <c r="H504" s="396"/>
      <c r="I504" s="396"/>
      <c r="J504" s="396"/>
      <c r="K504" s="396"/>
      <c r="L504" s="396"/>
      <c r="M504" s="396"/>
      <c r="N504" s="396"/>
    </row>
    <row r="505" spans="1:14" ht="15.75">
      <c r="A505" s="367"/>
    </row>
    <row r="506" spans="1:14">
      <c r="A506" s="682" t="s">
        <v>316</v>
      </c>
      <c r="B506" s="683"/>
      <c r="C506" s="683"/>
      <c r="D506" s="683"/>
      <c r="E506" s="683"/>
      <c r="F506" s="683"/>
      <c r="G506" s="683"/>
      <c r="H506" s="683"/>
      <c r="I506" s="683"/>
      <c r="J506" s="683"/>
      <c r="K506" s="683"/>
      <c r="L506" s="683"/>
      <c r="M506" s="683"/>
      <c r="N506" s="683"/>
    </row>
    <row r="507" spans="1:14" ht="15.75" thickBot="1">
      <c r="A507" s="397"/>
    </row>
    <row r="508" spans="1:14" ht="15.75" thickBot="1">
      <c r="A508" s="392" t="s">
        <v>413</v>
      </c>
      <c r="B508" s="969" t="s">
        <v>415</v>
      </c>
      <c r="C508" s="970"/>
      <c r="D508" s="971"/>
      <c r="E508" s="969" t="s">
        <v>416</v>
      </c>
      <c r="F508" s="971"/>
      <c r="G508" s="975" t="s">
        <v>215</v>
      </c>
      <c r="H508" s="976"/>
      <c r="I508" s="976"/>
      <c r="J508" s="976"/>
      <c r="K508" s="976"/>
      <c r="L508" s="976"/>
      <c r="M508" s="976"/>
      <c r="N508" s="977"/>
    </row>
    <row r="509" spans="1:14" ht="23.25" thickBot="1">
      <c r="A509" s="398" t="s">
        <v>414</v>
      </c>
      <c r="B509" s="972"/>
      <c r="C509" s="973"/>
      <c r="D509" s="974"/>
      <c r="E509" s="972"/>
      <c r="F509" s="974"/>
      <c r="G509" s="966" t="s">
        <v>217</v>
      </c>
      <c r="H509" s="742" t="s">
        <v>218</v>
      </c>
      <c r="I509" s="743"/>
      <c r="J509" s="966" t="s">
        <v>397</v>
      </c>
      <c r="K509" s="393" t="s">
        <v>417</v>
      </c>
      <c r="L509" s="966" t="s">
        <v>399</v>
      </c>
      <c r="M509" s="966" t="s">
        <v>400</v>
      </c>
      <c r="N509" s="966" t="s">
        <v>401</v>
      </c>
    </row>
    <row r="510" spans="1:14">
      <c r="A510" s="399"/>
      <c r="B510" s="393" t="s">
        <v>226</v>
      </c>
      <c r="C510" s="393" t="s">
        <v>226</v>
      </c>
      <c r="D510" s="393" t="s">
        <v>226</v>
      </c>
      <c r="E510" s="393" t="s">
        <v>226</v>
      </c>
      <c r="F510" s="393" t="s">
        <v>226</v>
      </c>
      <c r="G510" s="978"/>
      <c r="H510" s="966" t="s">
        <v>230</v>
      </c>
      <c r="I510" s="966" t="s">
        <v>231</v>
      </c>
      <c r="J510" s="978"/>
      <c r="K510" s="393" t="s">
        <v>418</v>
      </c>
      <c r="L510" s="978"/>
      <c r="M510" s="978"/>
      <c r="N510" s="978"/>
    </row>
    <row r="511" spans="1:14" ht="23.25" thickBot="1">
      <c r="A511" s="400"/>
      <c r="B511" s="394" t="s">
        <v>227</v>
      </c>
      <c r="C511" s="394" t="s">
        <v>227</v>
      </c>
      <c r="D511" s="394" t="s">
        <v>227</v>
      </c>
      <c r="E511" s="394" t="s">
        <v>227</v>
      </c>
      <c r="F511" s="394" t="s">
        <v>227</v>
      </c>
      <c r="G511" s="967"/>
      <c r="H511" s="967"/>
      <c r="I511" s="967"/>
      <c r="J511" s="967"/>
      <c r="K511" s="309"/>
      <c r="L511" s="967"/>
      <c r="M511" s="967"/>
      <c r="N511" s="967"/>
    </row>
    <row r="512" spans="1:14" ht="15.75" thickBot="1">
      <c r="A512" s="395">
        <v>1</v>
      </c>
      <c r="B512" s="394">
        <v>2</v>
      </c>
      <c r="C512" s="394">
        <v>3</v>
      </c>
      <c r="D512" s="394">
        <v>4</v>
      </c>
      <c r="E512" s="394">
        <v>5</v>
      </c>
      <c r="F512" s="394">
        <v>6</v>
      </c>
      <c r="G512" s="394">
        <v>7</v>
      </c>
      <c r="H512" s="394">
        <v>8</v>
      </c>
      <c r="I512" s="394">
        <v>9</v>
      </c>
      <c r="J512" s="394">
        <v>10</v>
      </c>
      <c r="K512" s="394">
        <v>11</v>
      </c>
      <c r="L512" s="394">
        <v>12</v>
      </c>
      <c r="M512" s="394">
        <v>13</v>
      </c>
      <c r="N512" s="394">
        <v>14</v>
      </c>
    </row>
    <row r="513" spans="1:14" ht="57.75" customHeight="1">
      <c r="A513" s="693" t="s">
        <v>419</v>
      </c>
      <c r="B513" s="693" t="s">
        <v>427</v>
      </c>
      <c r="C513" s="964" t="s">
        <v>162</v>
      </c>
      <c r="D513" s="964" t="s">
        <v>162</v>
      </c>
      <c r="E513" s="693" t="s">
        <v>435</v>
      </c>
      <c r="F513" s="693" t="s">
        <v>436</v>
      </c>
      <c r="G513" s="744" t="s">
        <v>430</v>
      </c>
      <c r="H513" s="687" t="s">
        <v>234</v>
      </c>
      <c r="I513" s="687">
        <v>642</v>
      </c>
      <c r="J513" s="693">
        <v>180</v>
      </c>
      <c r="K513" s="693">
        <v>180</v>
      </c>
      <c r="L513" s="693">
        <v>10</v>
      </c>
      <c r="M513" s="962"/>
      <c r="N513" s="962"/>
    </row>
    <row r="514" spans="1:14" ht="15.75" thickBot="1">
      <c r="A514" s="694"/>
      <c r="B514" s="694"/>
      <c r="C514" s="968"/>
      <c r="D514" s="968"/>
      <c r="E514" s="694"/>
      <c r="F514" s="694"/>
      <c r="G514" s="746"/>
      <c r="H514" s="689"/>
      <c r="I514" s="689"/>
      <c r="J514" s="695"/>
      <c r="K514" s="695"/>
      <c r="L514" s="695"/>
      <c r="M514" s="963"/>
      <c r="N514" s="963"/>
    </row>
    <row r="515" spans="1:14" ht="15.75" thickBot="1">
      <c r="A515" s="695"/>
      <c r="B515" s="695"/>
      <c r="C515" s="965"/>
      <c r="D515" s="965"/>
      <c r="E515" s="695"/>
      <c r="F515" s="695"/>
      <c r="G515" s="346"/>
      <c r="H515" s="346"/>
      <c r="I515" s="346"/>
      <c r="J515" s="346"/>
      <c r="K515" s="346"/>
      <c r="L515" s="346"/>
      <c r="M515" s="346"/>
      <c r="N515" s="346"/>
    </row>
    <row r="516" spans="1:14" ht="15.75" thickBot="1">
      <c r="A516" s="962"/>
      <c r="B516" s="962"/>
      <c r="C516" s="962"/>
      <c r="D516" s="962"/>
      <c r="E516" s="962"/>
      <c r="F516" s="962"/>
      <c r="G516" s="346"/>
      <c r="H516" s="346"/>
      <c r="I516" s="346"/>
      <c r="J516" s="346"/>
      <c r="K516" s="346"/>
      <c r="L516" s="346"/>
      <c r="M516" s="346"/>
      <c r="N516" s="346"/>
    </row>
    <row r="517" spans="1:14" ht="15.75" thickBot="1">
      <c r="A517" s="963"/>
      <c r="B517" s="963"/>
      <c r="C517" s="963"/>
      <c r="D517" s="963"/>
      <c r="E517" s="963"/>
      <c r="F517" s="963"/>
      <c r="G517" s="396"/>
      <c r="H517" s="396"/>
      <c r="I517" s="396"/>
      <c r="J517" s="396"/>
      <c r="K517" s="396"/>
      <c r="L517" s="396"/>
      <c r="M517" s="396"/>
      <c r="N517" s="396"/>
    </row>
    <row r="518" spans="1:14">
      <c r="A518" s="397"/>
    </row>
    <row r="519" spans="1:14" ht="15.75">
      <c r="A519" s="369"/>
    </row>
    <row r="520" spans="1:14" ht="18.75">
      <c r="A520" s="697" t="s">
        <v>321</v>
      </c>
      <c r="B520" s="979"/>
      <c r="C520" s="979"/>
      <c r="D520" s="979"/>
      <c r="E520" s="979"/>
      <c r="F520" s="979"/>
      <c r="G520" s="979"/>
      <c r="H520" s="979"/>
      <c r="I520" s="979"/>
      <c r="J520" s="979"/>
      <c r="K520" s="979"/>
      <c r="L520" s="979"/>
      <c r="M520" s="979"/>
      <c r="N520" s="979"/>
    </row>
    <row r="521" spans="1:14" ht="15.75">
      <c r="A521" s="369"/>
    </row>
    <row r="522" spans="1:14" ht="36" customHeight="1">
      <c r="A522" s="961" t="s">
        <v>336</v>
      </c>
      <c r="B522" s="683"/>
      <c r="C522" s="683"/>
      <c r="D522" s="683"/>
      <c r="E522" s="683"/>
      <c r="F522" s="683"/>
      <c r="G522" s="683"/>
      <c r="H522" s="683"/>
      <c r="I522" s="683"/>
      <c r="J522" s="683"/>
      <c r="K522" s="683"/>
      <c r="L522" s="683"/>
      <c r="M522" s="683"/>
      <c r="N522" s="683"/>
    </row>
    <row r="523" spans="1:14">
      <c r="A523" s="682" t="s">
        <v>437</v>
      </c>
      <c r="B523" s="683"/>
      <c r="C523" s="683"/>
      <c r="D523" s="683"/>
      <c r="E523" s="683"/>
      <c r="F523" s="683"/>
      <c r="G523" s="683"/>
      <c r="H523" s="683"/>
      <c r="I523" s="683"/>
      <c r="J523" s="683"/>
      <c r="K523" s="683"/>
      <c r="L523" s="683"/>
      <c r="M523" s="683"/>
      <c r="N523" s="683"/>
    </row>
    <row r="524" spans="1:14">
      <c r="A524" s="682" t="s">
        <v>338</v>
      </c>
      <c r="B524" s="683"/>
      <c r="C524" s="683"/>
      <c r="D524" s="683"/>
      <c r="E524" s="683"/>
      <c r="F524" s="683"/>
      <c r="G524" s="683"/>
      <c r="H524" s="683"/>
      <c r="I524" s="683"/>
      <c r="J524" s="683"/>
      <c r="K524" s="683"/>
      <c r="L524" s="683"/>
      <c r="M524" s="683"/>
      <c r="N524" s="683"/>
    </row>
    <row r="525" spans="1:14">
      <c r="A525" s="682" t="s">
        <v>339</v>
      </c>
      <c r="B525" s="683"/>
      <c r="C525" s="683"/>
      <c r="D525" s="683"/>
      <c r="E525" s="683"/>
      <c r="F525" s="683"/>
      <c r="G525" s="683"/>
      <c r="H525" s="683"/>
      <c r="I525" s="683"/>
      <c r="J525" s="683"/>
      <c r="K525" s="683"/>
      <c r="L525" s="683"/>
      <c r="M525" s="683"/>
      <c r="N525" s="683"/>
    </row>
    <row r="526" spans="1:14" ht="15.75">
      <c r="A526" s="980" t="s">
        <v>340</v>
      </c>
      <c r="B526" s="981"/>
      <c r="C526" s="981"/>
      <c r="D526" s="981"/>
      <c r="E526" s="981"/>
      <c r="F526" s="981"/>
      <c r="G526" s="981"/>
      <c r="H526" s="981"/>
      <c r="I526" s="981"/>
      <c r="J526" s="981"/>
      <c r="K526" s="981"/>
      <c r="L526" s="981"/>
      <c r="M526" s="981"/>
      <c r="N526" s="981"/>
    </row>
    <row r="527" spans="1:14" ht="15.75" thickBot="1">
      <c r="A527" s="397"/>
    </row>
    <row r="528" spans="1:14" ht="15.75" thickBot="1">
      <c r="A528" s="392" t="s">
        <v>413</v>
      </c>
      <c r="B528" s="969" t="s">
        <v>415</v>
      </c>
      <c r="C528" s="970"/>
      <c r="D528" s="971"/>
      <c r="E528" s="969" t="s">
        <v>416</v>
      </c>
      <c r="F528" s="971"/>
      <c r="G528" s="975" t="s">
        <v>215</v>
      </c>
      <c r="H528" s="976"/>
      <c r="I528" s="976"/>
      <c r="J528" s="976"/>
      <c r="K528" s="976"/>
      <c r="L528" s="976"/>
      <c r="M528" s="976"/>
      <c r="N528" s="977"/>
    </row>
    <row r="529" spans="1:14" ht="23.25" thickBot="1">
      <c r="A529" s="398" t="s">
        <v>414</v>
      </c>
      <c r="B529" s="972"/>
      <c r="C529" s="973"/>
      <c r="D529" s="974"/>
      <c r="E529" s="972"/>
      <c r="F529" s="974"/>
      <c r="G529" s="966" t="s">
        <v>217</v>
      </c>
      <c r="H529" s="742" t="s">
        <v>218</v>
      </c>
      <c r="I529" s="743"/>
      <c r="J529" s="966" t="s">
        <v>397</v>
      </c>
      <c r="K529" s="393" t="s">
        <v>417</v>
      </c>
      <c r="L529" s="966" t="s">
        <v>399</v>
      </c>
      <c r="M529" s="966" t="s">
        <v>400</v>
      </c>
      <c r="N529" s="966" t="s">
        <v>401</v>
      </c>
    </row>
    <row r="530" spans="1:14">
      <c r="A530" s="399"/>
      <c r="B530" s="393" t="s">
        <v>226</v>
      </c>
      <c r="C530" s="393" t="s">
        <v>226</v>
      </c>
      <c r="D530" s="393" t="s">
        <v>226</v>
      </c>
      <c r="E530" s="393" t="s">
        <v>226</v>
      </c>
      <c r="F530" s="393" t="s">
        <v>226</v>
      </c>
      <c r="G530" s="978"/>
      <c r="H530" s="966" t="s">
        <v>230</v>
      </c>
      <c r="I530" s="966" t="s">
        <v>231</v>
      </c>
      <c r="J530" s="978"/>
      <c r="K530" s="393" t="s">
        <v>418</v>
      </c>
      <c r="L530" s="978"/>
      <c r="M530" s="978"/>
      <c r="N530" s="978"/>
    </row>
    <row r="531" spans="1:14" ht="23.25" thickBot="1">
      <c r="A531" s="400"/>
      <c r="B531" s="394" t="s">
        <v>227</v>
      </c>
      <c r="C531" s="394" t="s">
        <v>227</v>
      </c>
      <c r="D531" s="394" t="s">
        <v>227</v>
      </c>
      <c r="E531" s="394" t="s">
        <v>227</v>
      </c>
      <c r="F531" s="394" t="s">
        <v>227</v>
      </c>
      <c r="G531" s="967"/>
      <c r="H531" s="967"/>
      <c r="I531" s="967"/>
      <c r="J531" s="967"/>
      <c r="K531" s="309"/>
      <c r="L531" s="967"/>
      <c r="M531" s="967"/>
      <c r="N531" s="967"/>
    </row>
    <row r="532" spans="1:14" ht="15.75" thickBot="1">
      <c r="A532" s="395">
        <v>1</v>
      </c>
      <c r="B532" s="394">
        <v>2</v>
      </c>
      <c r="C532" s="394">
        <v>3</v>
      </c>
      <c r="D532" s="394">
        <v>4</v>
      </c>
      <c r="E532" s="394">
        <v>5</v>
      </c>
      <c r="F532" s="394">
        <v>6</v>
      </c>
      <c r="G532" s="394">
        <v>7</v>
      </c>
      <c r="H532" s="394">
        <v>8</v>
      </c>
      <c r="I532" s="394">
        <v>9</v>
      </c>
      <c r="J532" s="394">
        <v>10</v>
      </c>
      <c r="K532" s="394">
        <v>11</v>
      </c>
      <c r="L532" s="394">
        <v>12</v>
      </c>
      <c r="M532" s="394">
        <v>13</v>
      </c>
      <c r="N532" s="394">
        <v>14</v>
      </c>
    </row>
    <row r="533" spans="1:14" ht="99" customHeight="1" thickBot="1">
      <c r="A533" s="693" t="s">
        <v>419</v>
      </c>
      <c r="B533" s="693" t="s">
        <v>438</v>
      </c>
      <c r="C533" s="964" t="s">
        <v>162</v>
      </c>
      <c r="D533" s="964" t="s">
        <v>162</v>
      </c>
      <c r="E533" s="693" t="s">
        <v>435</v>
      </c>
      <c r="F533" s="693" t="s">
        <v>162</v>
      </c>
      <c r="G533" s="379" t="s">
        <v>439</v>
      </c>
      <c r="H533" s="379" t="s">
        <v>234</v>
      </c>
      <c r="I533" s="379">
        <v>642</v>
      </c>
      <c r="J533" s="318">
        <v>5</v>
      </c>
      <c r="K533" s="318">
        <v>5</v>
      </c>
      <c r="L533" s="318">
        <v>0</v>
      </c>
      <c r="M533" s="346"/>
      <c r="N533" s="346"/>
    </row>
    <row r="534" spans="1:14" ht="15.75" thickBot="1">
      <c r="A534" s="695"/>
      <c r="B534" s="695"/>
      <c r="C534" s="965"/>
      <c r="D534" s="965"/>
      <c r="E534" s="695"/>
      <c r="F534" s="695"/>
      <c r="G534" s="346"/>
      <c r="H534" s="346"/>
      <c r="I534" s="346"/>
      <c r="J534" s="346"/>
      <c r="K534" s="346"/>
      <c r="L534" s="346"/>
      <c r="M534" s="346"/>
      <c r="N534" s="346"/>
    </row>
    <row r="535" spans="1:14" ht="15.75" thickBot="1">
      <c r="A535" s="962"/>
      <c r="B535" s="962"/>
      <c r="C535" s="962"/>
      <c r="D535" s="962"/>
      <c r="E535" s="962"/>
      <c r="F535" s="962"/>
      <c r="G535" s="346"/>
      <c r="H535" s="346"/>
      <c r="I535" s="346"/>
      <c r="J535" s="346"/>
      <c r="K535" s="346"/>
      <c r="L535" s="346"/>
      <c r="M535" s="346"/>
      <c r="N535" s="346"/>
    </row>
    <row r="536" spans="1:14" ht="15.75" thickBot="1">
      <c r="A536" s="963"/>
      <c r="B536" s="963"/>
      <c r="C536" s="963"/>
      <c r="D536" s="963"/>
      <c r="E536" s="963"/>
      <c r="F536" s="963"/>
      <c r="G536" s="396"/>
      <c r="H536" s="396"/>
      <c r="I536" s="396"/>
      <c r="J536" s="396"/>
      <c r="K536" s="396"/>
      <c r="L536" s="396"/>
      <c r="M536" s="396"/>
      <c r="N536" s="396"/>
    </row>
    <row r="537" spans="1:14">
      <c r="A537" s="397"/>
    </row>
    <row r="538" spans="1:14">
      <c r="A538" s="682" t="s">
        <v>440</v>
      </c>
      <c r="B538" s="683"/>
      <c r="C538" s="683"/>
      <c r="D538" s="683"/>
      <c r="E538" s="683"/>
      <c r="F538" s="683"/>
      <c r="G538" s="683"/>
      <c r="H538" s="683"/>
      <c r="I538" s="683"/>
      <c r="J538" s="683"/>
      <c r="K538" s="683"/>
      <c r="L538" s="683"/>
      <c r="M538" s="683"/>
      <c r="N538" s="683"/>
    </row>
    <row r="539" spans="1:14" ht="16.5" thickBot="1">
      <c r="A539" s="367"/>
    </row>
    <row r="540" spans="1:14" ht="15.75" thickBot="1">
      <c r="A540" s="392" t="s">
        <v>413</v>
      </c>
      <c r="B540" s="969" t="s">
        <v>415</v>
      </c>
      <c r="C540" s="970"/>
      <c r="D540" s="971"/>
      <c r="E540" s="969" t="s">
        <v>416</v>
      </c>
      <c r="F540" s="971"/>
      <c r="G540" s="975" t="s">
        <v>215</v>
      </c>
      <c r="H540" s="976"/>
      <c r="I540" s="976"/>
      <c r="J540" s="976"/>
      <c r="K540" s="976"/>
      <c r="L540" s="976"/>
      <c r="M540" s="976"/>
      <c r="N540" s="977"/>
    </row>
    <row r="541" spans="1:14" ht="23.25" thickBot="1">
      <c r="A541" s="398" t="s">
        <v>414</v>
      </c>
      <c r="B541" s="972"/>
      <c r="C541" s="973"/>
      <c r="D541" s="974"/>
      <c r="E541" s="972"/>
      <c r="F541" s="974"/>
      <c r="G541" s="966" t="s">
        <v>217</v>
      </c>
      <c r="H541" s="742" t="s">
        <v>218</v>
      </c>
      <c r="I541" s="743"/>
      <c r="J541" s="966" t="s">
        <v>397</v>
      </c>
      <c r="K541" s="393" t="s">
        <v>417</v>
      </c>
      <c r="L541" s="966" t="s">
        <v>399</v>
      </c>
      <c r="M541" s="966" t="s">
        <v>400</v>
      </c>
      <c r="N541" s="966" t="s">
        <v>401</v>
      </c>
    </row>
    <row r="542" spans="1:14">
      <c r="A542" s="399"/>
      <c r="B542" s="393" t="s">
        <v>226</v>
      </c>
      <c r="C542" s="393" t="s">
        <v>226</v>
      </c>
      <c r="D542" s="393" t="s">
        <v>226</v>
      </c>
      <c r="E542" s="393" t="s">
        <v>226</v>
      </c>
      <c r="F542" s="393" t="s">
        <v>226</v>
      </c>
      <c r="G542" s="978"/>
      <c r="H542" s="966" t="s">
        <v>230</v>
      </c>
      <c r="I542" s="966" t="s">
        <v>231</v>
      </c>
      <c r="J542" s="978"/>
      <c r="K542" s="393" t="s">
        <v>418</v>
      </c>
      <c r="L542" s="978"/>
      <c r="M542" s="978"/>
      <c r="N542" s="978"/>
    </row>
    <row r="543" spans="1:14" ht="23.25" thickBot="1">
      <c r="A543" s="400"/>
      <c r="B543" s="394" t="s">
        <v>227</v>
      </c>
      <c r="C543" s="394" t="s">
        <v>227</v>
      </c>
      <c r="D543" s="394" t="s">
        <v>227</v>
      </c>
      <c r="E543" s="394" t="s">
        <v>227</v>
      </c>
      <c r="F543" s="394" t="s">
        <v>227</v>
      </c>
      <c r="G543" s="967"/>
      <c r="H543" s="967"/>
      <c r="I543" s="967"/>
      <c r="J543" s="967"/>
      <c r="K543" s="309"/>
      <c r="L543" s="967"/>
      <c r="M543" s="967"/>
      <c r="N543" s="967"/>
    </row>
    <row r="544" spans="1:14" ht="15.75" thickBot="1">
      <c r="A544" s="395">
        <v>1</v>
      </c>
      <c r="B544" s="394">
        <v>2</v>
      </c>
      <c r="C544" s="394">
        <v>3</v>
      </c>
      <c r="D544" s="394">
        <v>4</v>
      </c>
      <c r="E544" s="394">
        <v>5</v>
      </c>
      <c r="F544" s="394">
        <v>6</v>
      </c>
      <c r="G544" s="394">
        <v>7</v>
      </c>
      <c r="H544" s="394">
        <v>8</v>
      </c>
      <c r="I544" s="394">
        <v>9</v>
      </c>
      <c r="J544" s="394">
        <v>10</v>
      </c>
      <c r="K544" s="394">
        <v>11</v>
      </c>
      <c r="L544" s="394">
        <v>12</v>
      </c>
      <c r="M544" s="394">
        <v>13</v>
      </c>
      <c r="N544" s="394">
        <v>14</v>
      </c>
    </row>
    <row r="545" spans="1:14" ht="99" customHeight="1" thickBot="1">
      <c r="A545" s="693" t="s">
        <v>419</v>
      </c>
      <c r="B545" s="693" t="s">
        <v>438</v>
      </c>
      <c r="C545" s="964" t="s">
        <v>162</v>
      </c>
      <c r="D545" s="964" t="s">
        <v>162</v>
      </c>
      <c r="E545" s="693" t="s">
        <v>435</v>
      </c>
      <c r="F545" s="693" t="s">
        <v>162</v>
      </c>
      <c r="G545" s="379" t="s">
        <v>441</v>
      </c>
      <c r="H545" s="379" t="s">
        <v>234</v>
      </c>
      <c r="I545" s="379">
        <v>642</v>
      </c>
      <c r="J545" s="318">
        <v>47</v>
      </c>
      <c r="K545" s="318">
        <v>47</v>
      </c>
      <c r="L545" s="318">
        <v>10</v>
      </c>
      <c r="M545" s="346"/>
      <c r="N545" s="346"/>
    </row>
    <row r="546" spans="1:14" ht="15.75" thickBot="1">
      <c r="A546" s="695"/>
      <c r="B546" s="695"/>
      <c r="C546" s="965"/>
      <c r="D546" s="965"/>
      <c r="E546" s="695"/>
      <c r="F546" s="695"/>
      <c r="G546" s="346"/>
      <c r="H546" s="346"/>
      <c r="I546" s="346"/>
      <c r="J546" s="346"/>
      <c r="K546" s="346"/>
      <c r="L546" s="346"/>
      <c r="M546" s="346"/>
      <c r="N546" s="346"/>
    </row>
    <row r="547" spans="1:14" ht="15.75" thickBot="1">
      <c r="A547" s="962"/>
      <c r="B547" s="962"/>
      <c r="C547" s="962"/>
      <c r="D547" s="962"/>
      <c r="E547" s="962"/>
      <c r="F547" s="962"/>
      <c r="G547" s="346"/>
      <c r="H547" s="346"/>
      <c r="I547" s="346"/>
      <c r="J547" s="346"/>
      <c r="K547" s="346"/>
      <c r="L547" s="346"/>
      <c r="M547" s="346"/>
      <c r="N547" s="346"/>
    </row>
    <row r="548" spans="1:14" ht="15.75" thickBot="1">
      <c r="A548" s="963"/>
      <c r="B548" s="963"/>
      <c r="C548" s="963"/>
      <c r="D548" s="963"/>
      <c r="E548" s="963"/>
      <c r="F548" s="963"/>
      <c r="G548" s="396"/>
      <c r="H548" s="396"/>
      <c r="I548" s="396"/>
      <c r="J548" s="396"/>
      <c r="K548" s="396"/>
      <c r="L548" s="396"/>
      <c r="M548" s="396"/>
      <c r="N548" s="396"/>
    </row>
    <row r="549" spans="1:14">
      <c r="A549" s="397"/>
    </row>
    <row r="550" spans="1:14" ht="18.75">
      <c r="A550" s="697" t="s">
        <v>327</v>
      </c>
      <c r="B550" s="979"/>
      <c r="C550" s="979"/>
      <c r="D550" s="979"/>
      <c r="E550" s="979"/>
      <c r="F550" s="979"/>
      <c r="G550" s="979"/>
      <c r="H550" s="979"/>
      <c r="I550" s="979"/>
      <c r="J550" s="979"/>
      <c r="K550" s="979"/>
      <c r="L550" s="979"/>
      <c r="M550" s="979"/>
      <c r="N550" s="979"/>
    </row>
    <row r="551" spans="1:14" ht="15.75">
      <c r="A551" s="682" t="s">
        <v>308</v>
      </c>
      <c r="B551" s="683"/>
      <c r="C551" s="683"/>
      <c r="D551" s="683"/>
      <c r="E551" s="683"/>
      <c r="F551" s="683"/>
      <c r="G551" s="683"/>
      <c r="H551" s="683"/>
      <c r="I551" s="683"/>
      <c r="J551" s="683"/>
      <c r="K551" s="683"/>
      <c r="L551" s="683"/>
      <c r="M551" s="683"/>
      <c r="N551" s="683"/>
    </row>
    <row r="552" spans="1:14">
      <c r="A552" s="1011" t="s">
        <v>442</v>
      </c>
      <c r="B552" s="683"/>
      <c r="C552" s="683"/>
      <c r="D552" s="683"/>
      <c r="E552" s="683"/>
      <c r="F552" s="683"/>
      <c r="G552" s="683"/>
      <c r="H552" s="683"/>
      <c r="I552" s="683"/>
      <c r="J552" s="683"/>
      <c r="K552" s="683"/>
      <c r="L552" s="683"/>
      <c r="M552" s="683"/>
      <c r="N552" s="683"/>
    </row>
    <row r="553" spans="1:14">
      <c r="A553" s="682" t="s">
        <v>310</v>
      </c>
      <c r="B553" s="683"/>
      <c r="C553" s="683"/>
      <c r="D553" s="683"/>
      <c r="E553" s="683"/>
      <c r="F553" s="683"/>
      <c r="G553" s="683"/>
      <c r="H553" s="683"/>
      <c r="I553" s="683"/>
      <c r="J553" s="683"/>
      <c r="K553" s="683"/>
      <c r="L553" s="683"/>
      <c r="M553" s="683"/>
      <c r="N553" s="683"/>
    </row>
    <row r="554" spans="1:14">
      <c r="A554" s="682" t="s">
        <v>312</v>
      </c>
      <c r="B554" s="683"/>
      <c r="C554" s="683"/>
      <c r="D554" s="683"/>
      <c r="E554" s="683"/>
      <c r="F554" s="683"/>
      <c r="G554" s="683"/>
      <c r="H554" s="683"/>
      <c r="I554" s="683"/>
      <c r="J554" s="683"/>
      <c r="K554" s="683"/>
      <c r="L554" s="683"/>
      <c r="M554" s="683"/>
      <c r="N554" s="683"/>
    </row>
    <row r="555" spans="1:14" ht="15.75">
      <c r="A555" s="980" t="s">
        <v>300</v>
      </c>
      <c r="B555" s="981"/>
      <c r="C555" s="981"/>
      <c r="D555" s="981"/>
      <c r="E555" s="981"/>
      <c r="F555" s="981"/>
      <c r="G555" s="981"/>
      <c r="H555" s="981"/>
      <c r="I555" s="981"/>
      <c r="J555" s="981"/>
      <c r="K555" s="981"/>
      <c r="L555" s="981"/>
      <c r="M555" s="981"/>
      <c r="N555" s="981"/>
    </row>
    <row r="556" spans="1:14" ht="15.75" thickBot="1">
      <c r="A556" s="397"/>
    </row>
    <row r="557" spans="1:14" ht="15.75" thickBot="1">
      <c r="A557" s="392" t="s">
        <v>413</v>
      </c>
      <c r="B557" s="969" t="s">
        <v>415</v>
      </c>
      <c r="C557" s="970"/>
      <c r="D557" s="971"/>
      <c r="E557" s="969" t="s">
        <v>416</v>
      </c>
      <c r="F557" s="971"/>
      <c r="G557" s="975" t="s">
        <v>215</v>
      </c>
      <c r="H557" s="976"/>
      <c r="I557" s="976"/>
      <c r="J557" s="976"/>
      <c r="K557" s="976"/>
      <c r="L557" s="976"/>
      <c r="M557" s="976"/>
      <c r="N557" s="977"/>
    </row>
    <row r="558" spans="1:14" ht="23.25" thickBot="1">
      <c r="A558" s="398" t="s">
        <v>414</v>
      </c>
      <c r="B558" s="972"/>
      <c r="C558" s="973"/>
      <c r="D558" s="974"/>
      <c r="E558" s="972"/>
      <c r="F558" s="974"/>
      <c r="G558" s="966" t="s">
        <v>217</v>
      </c>
      <c r="H558" s="742" t="s">
        <v>218</v>
      </c>
      <c r="I558" s="743"/>
      <c r="J558" s="966" t="s">
        <v>397</v>
      </c>
      <c r="K558" s="393" t="s">
        <v>417</v>
      </c>
      <c r="L558" s="966" t="s">
        <v>399</v>
      </c>
      <c r="M558" s="966" t="s">
        <v>400</v>
      </c>
      <c r="N558" s="966" t="s">
        <v>401</v>
      </c>
    </row>
    <row r="559" spans="1:14">
      <c r="A559" s="399"/>
      <c r="B559" s="393" t="s">
        <v>226</v>
      </c>
      <c r="C559" s="393" t="s">
        <v>226</v>
      </c>
      <c r="D559" s="393" t="s">
        <v>226</v>
      </c>
      <c r="E559" s="393" t="s">
        <v>226</v>
      </c>
      <c r="F559" s="393" t="s">
        <v>226</v>
      </c>
      <c r="G559" s="978"/>
      <c r="H559" s="966" t="s">
        <v>230</v>
      </c>
      <c r="I559" s="966" t="s">
        <v>231</v>
      </c>
      <c r="J559" s="978"/>
      <c r="K559" s="393" t="s">
        <v>418</v>
      </c>
      <c r="L559" s="978"/>
      <c r="M559" s="978"/>
      <c r="N559" s="978"/>
    </row>
    <row r="560" spans="1:14" ht="23.25" thickBot="1">
      <c r="A560" s="400"/>
      <c r="B560" s="394" t="s">
        <v>227</v>
      </c>
      <c r="C560" s="394" t="s">
        <v>227</v>
      </c>
      <c r="D560" s="394" t="s">
        <v>227</v>
      </c>
      <c r="E560" s="394" t="s">
        <v>227</v>
      </c>
      <c r="F560" s="394" t="s">
        <v>227</v>
      </c>
      <c r="G560" s="967"/>
      <c r="H560" s="967"/>
      <c r="I560" s="967"/>
      <c r="J560" s="967"/>
      <c r="K560" s="309"/>
      <c r="L560" s="967"/>
      <c r="M560" s="967"/>
      <c r="N560" s="967"/>
    </row>
    <row r="561" spans="1:14" ht="15.75" thickBot="1">
      <c r="A561" s="395">
        <v>1</v>
      </c>
      <c r="B561" s="394">
        <v>2</v>
      </c>
      <c r="C561" s="394">
        <v>3</v>
      </c>
      <c r="D561" s="394">
        <v>4</v>
      </c>
      <c r="E561" s="394">
        <v>5</v>
      </c>
      <c r="F561" s="394">
        <v>6</v>
      </c>
      <c r="G561" s="394">
        <v>7</v>
      </c>
      <c r="H561" s="394">
        <v>8</v>
      </c>
      <c r="I561" s="394">
        <v>9</v>
      </c>
      <c r="J561" s="394">
        <v>10</v>
      </c>
      <c r="K561" s="394">
        <v>11</v>
      </c>
      <c r="L561" s="394">
        <v>12</v>
      </c>
      <c r="M561" s="394">
        <v>13</v>
      </c>
      <c r="N561" s="394">
        <v>14</v>
      </c>
    </row>
    <row r="562" spans="1:14" ht="102">
      <c r="A562" s="693" t="s">
        <v>443</v>
      </c>
      <c r="B562" s="693" t="s">
        <v>444</v>
      </c>
      <c r="C562" s="964" t="s">
        <v>162</v>
      </c>
      <c r="D562" s="964" t="s">
        <v>162</v>
      </c>
      <c r="E562" s="693" t="s">
        <v>435</v>
      </c>
      <c r="F562" s="693" t="s">
        <v>436</v>
      </c>
      <c r="G562" s="312" t="s">
        <v>445</v>
      </c>
      <c r="H562" s="722" t="s">
        <v>234</v>
      </c>
      <c r="I562" s="722">
        <v>642</v>
      </c>
      <c r="J562" s="964">
        <v>4</v>
      </c>
      <c r="K562" s="693">
        <v>4</v>
      </c>
      <c r="L562" s="693">
        <v>0</v>
      </c>
      <c r="M562" s="962"/>
      <c r="N562" s="962"/>
    </row>
    <row r="563" spans="1:14" ht="15.75" thickBot="1">
      <c r="A563" s="694"/>
      <c r="B563" s="694"/>
      <c r="C563" s="968"/>
      <c r="D563" s="968"/>
      <c r="E563" s="694"/>
      <c r="F563" s="694"/>
      <c r="G563" s="318" t="s">
        <v>446</v>
      </c>
      <c r="H563" s="723"/>
      <c r="I563" s="723"/>
      <c r="J563" s="965"/>
      <c r="K563" s="695"/>
      <c r="L563" s="695"/>
      <c r="M563" s="963"/>
      <c r="N563" s="963"/>
    </row>
    <row r="564" spans="1:14" ht="15.75" thickBot="1">
      <c r="A564" s="695"/>
      <c r="B564" s="695"/>
      <c r="C564" s="965"/>
      <c r="D564" s="965"/>
      <c r="E564" s="695"/>
      <c r="F564" s="695"/>
      <c r="G564" s="346"/>
      <c r="H564" s="346"/>
      <c r="I564" s="346"/>
      <c r="J564" s="346"/>
      <c r="K564" s="346"/>
      <c r="L564" s="346"/>
      <c r="M564" s="346"/>
      <c r="N564" s="346"/>
    </row>
    <row r="565" spans="1:14" ht="15.75" thickBot="1">
      <c r="A565" s="962"/>
      <c r="B565" s="962"/>
      <c r="C565" s="962"/>
      <c r="D565" s="962"/>
      <c r="E565" s="962"/>
      <c r="F565" s="962"/>
      <c r="G565" s="346"/>
      <c r="H565" s="346"/>
      <c r="I565" s="346"/>
      <c r="J565" s="346"/>
      <c r="K565" s="346"/>
      <c r="L565" s="346"/>
      <c r="M565" s="346"/>
      <c r="N565" s="346"/>
    </row>
    <row r="566" spans="1:14" ht="15.75" thickBot="1">
      <c r="A566" s="963"/>
      <c r="B566" s="963"/>
      <c r="C566" s="963"/>
      <c r="D566" s="963"/>
      <c r="E566" s="963"/>
      <c r="F566" s="963"/>
      <c r="G566" s="396"/>
      <c r="H566" s="396"/>
      <c r="I566" s="396"/>
      <c r="J566" s="396"/>
      <c r="K566" s="396"/>
      <c r="L566" s="396"/>
      <c r="M566" s="396"/>
      <c r="N566" s="396"/>
    </row>
    <row r="567" spans="1:14">
      <c r="A567" s="397"/>
    </row>
    <row r="568" spans="1:14">
      <c r="A568" s="682" t="s">
        <v>447</v>
      </c>
      <c r="B568" s="683"/>
      <c r="C568" s="683"/>
      <c r="D568" s="683"/>
      <c r="E568" s="683"/>
      <c r="F568" s="683"/>
      <c r="G568" s="683"/>
      <c r="H568" s="683"/>
      <c r="I568" s="683"/>
      <c r="J568" s="683"/>
      <c r="K568" s="683"/>
      <c r="L568" s="683"/>
      <c r="M568" s="683"/>
      <c r="N568" s="683"/>
    </row>
    <row r="569" spans="1:14" ht="16.5" thickBot="1">
      <c r="A569" s="367"/>
    </row>
    <row r="570" spans="1:14" ht="15.75" thickBot="1">
      <c r="A570" s="392" t="s">
        <v>413</v>
      </c>
      <c r="B570" s="969" t="s">
        <v>415</v>
      </c>
      <c r="C570" s="970"/>
      <c r="D570" s="971"/>
      <c r="E570" s="969" t="s">
        <v>416</v>
      </c>
      <c r="F570" s="971"/>
      <c r="G570" s="975" t="s">
        <v>215</v>
      </c>
      <c r="H570" s="976"/>
      <c r="I570" s="976"/>
      <c r="J570" s="976"/>
      <c r="K570" s="976"/>
      <c r="L570" s="976"/>
      <c r="M570" s="976"/>
      <c r="N570" s="977"/>
    </row>
    <row r="571" spans="1:14" ht="23.25" thickBot="1">
      <c r="A571" s="398" t="s">
        <v>414</v>
      </c>
      <c r="B571" s="972"/>
      <c r="C571" s="973"/>
      <c r="D571" s="974"/>
      <c r="E571" s="972"/>
      <c r="F571" s="974"/>
      <c r="G571" s="966" t="s">
        <v>217</v>
      </c>
      <c r="H571" s="742" t="s">
        <v>218</v>
      </c>
      <c r="I571" s="743"/>
      <c r="J571" s="966" t="s">
        <v>397</v>
      </c>
      <c r="K571" s="393" t="s">
        <v>417</v>
      </c>
      <c r="L571" s="966" t="s">
        <v>399</v>
      </c>
      <c r="M571" s="966" t="s">
        <v>400</v>
      </c>
      <c r="N571" s="966" t="s">
        <v>401</v>
      </c>
    </row>
    <row r="572" spans="1:14">
      <c r="A572" s="399"/>
      <c r="B572" s="393" t="s">
        <v>226</v>
      </c>
      <c r="C572" s="393" t="s">
        <v>226</v>
      </c>
      <c r="D572" s="393" t="s">
        <v>226</v>
      </c>
      <c r="E572" s="393" t="s">
        <v>226</v>
      </c>
      <c r="F572" s="393" t="s">
        <v>226</v>
      </c>
      <c r="G572" s="978"/>
      <c r="H572" s="966" t="s">
        <v>230</v>
      </c>
      <c r="I572" s="966" t="s">
        <v>231</v>
      </c>
      <c r="J572" s="978"/>
      <c r="K572" s="393" t="s">
        <v>418</v>
      </c>
      <c r="L572" s="978"/>
      <c r="M572" s="978"/>
      <c r="N572" s="978"/>
    </row>
    <row r="573" spans="1:14" ht="23.25" thickBot="1">
      <c r="A573" s="400"/>
      <c r="B573" s="394" t="s">
        <v>227</v>
      </c>
      <c r="C573" s="394" t="s">
        <v>227</v>
      </c>
      <c r="D573" s="394" t="s">
        <v>227</v>
      </c>
      <c r="E573" s="394" t="s">
        <v>227</v>
      </c>
      <c r="F573" s="394" t="s">
        <v>227</v>
      </c>
      <c r="G573" s="967"/>
      <c r="H573" s="967"/>
      <c r="I573" s="967"/>
      <c r="J573" s="967"/>
      <c r="K573" s="309"/>
      <c r="L573" s="967"/>
      <c r="M573" s="967"/>
      <c r="N573" s="967"/>
    </row>
    <row r="574" spans="1:14" ht="15.75" thickBot="1">
      <c r="A574" s="395">
        <v>1</v>
      </c>
      <c r="B574" s="394">
        <v>2</v>
      </c>
      <c r="C574" s="394">
        <v>3</v>
      </c>
      <c r="D574" s="394">
        <v>4</v>
      </c>
      <c r="E574" s="394">
        <v>5</v>
      </c>
      <c r="F574" s="394">
        <v>6</v>
      </c>
      <c r="G574" s="394">
        <v>7</v>
      </c>
      <c r="H574" s="394">
        <v>8</v>
      </c>
      <c r="I574" s="394">
        <v>9</v>
      </c>
      <c r="J574" s="394">
        <v>10</v>
      </c>
      <c r="K574" s="394">
        <v>11</v>
      </c>
      <c r="L574" s="394">
        <v>12</v>
      </c>
      <c r="M574" s="394">
        <v>13</v>
      </c>
      <c r="N574" s="394">
        <v>14</v>
      </c>
    </row>
    <row r="575" spans="1:14" ht="45" customHeight="1">
      <c r="A575" s="693" t="s">
        <v>419</v>
      </c>
      <c r="B575" s="693" t="s">
        <v>444</v>
      </c>
      <c r="C575" s="964" t="s">
        <v>162</v>
      </c>
      <c r="D575" s="964" t="s">
        <v>162</v>
      </c>
      <c r="E575" s="693" t="s">
        <v>435</v>
      </c>
      <c r="F575" s="693" t="s">
        <v>436</v>
      </c>
      <c r="G575" s="744" t="s">
        <v>240</v>
      </c>
      <c r="H575" s="722" t="s">
        <v>234</v>
      </c>
      <c r="I575" s="722">
        <v>642</v>
      </c>
      <c r="J575" s="964">
        <v>6</v>
      </c>
      <c r="K575" s="693">
        <v>6</v>
      </c>
      <c r="L575" s="693">
        <v>10</v>
      </c>
      <c r="M575" s="962"/>
      <c r="N575" s="962"/>
    </row>
    <row r="576" spans="1:14" ht="15.75" thickBot="1">
      <c r="A576" s="694"/>
      <c r="B576" s="694"/>
      <c r="C576" s="968"/>
      <c r="D576" s="968"/>
      <c r="E576" s="694"/>
      <c r="F576" s="694"/>
      <c r="G576" s="746"/>
      <c r="H576" s="723"/>
      <c r="I576" s="723"/>
      <c r="J576" s="965"/>
      <c r="K576" s="695"/>
      <c r="L576" s="695"/>
      <c r="M576" s="963"/>
      <c r="N576" s="963"/>
    </row>
    <row r="577" spans="1:14" ht="15.75" thickBot="1">
      <c r="A577" s="695"/>
      <c r="B577" s="695"/>
      <c r="C577" s="965"/>
      <c r="D577" s="965"/>
      <c r="E577" s="695"/>
      <c r="F577" s="695"/>
      <c r="G577" s="346"/>
      <c r="H577" s="346"/>
      <c r="I577" s="346"/>
      <c r="J577" s="346"/>
      <c r="K577" s="346"/>
      <c r="L577" s="346"/>
      <c r="M577" s="346"/>
      <c r="N577" s="346"/>
    </row>
    <row r="578" spans="1:14" ht="15.75" thickBot="1">
      <c r="A578" s="962"/>
      <c r="B578" s="962"/>
      <c r="C578" s="962"/>
      <c r="D578" s="962"/>
      <c r="E578" s="962"/>
      <c r="F578" s="962"/>
      <c r="G578" s="346"/>
      <c r="H578" s="346"/>
      <c r="I578" s="346"/>
      <c r="J578" s="346"/>
      <c r="K578" s="346"/>
      <c r="L578" s="346"/>
      <c r="M578" s="346"/>
      <c r="N578" s="346"/>
    </row>
    <row r="579" spans="1:14" ht="15.75" thickBot="1">
      <c r="A579" s="963"/>
      <c r="B579" s="963"/>
      <c r="C579" s="963"/>
      <c r="D579" s="963"/>
      <c r="E579" s="963"/>
      <c r="F579" s="963"/>
      <c r="G579" s="396"/>
      <c r="H579" s="396"/>
      <c r="I579" s="396"/>
      <c r="J579" s="396"/>
      <c r="K579" s="396"/>
      <c r="L579" s="396"/>
      <c r="M579" s="396"/>
      <c r="N579" s="396"/>
    </row>
    <row r="580" spans="1:14">
      <c r="A580" s="397"/>
    </row>
    <row r="581" spans="1:14">
      <c r="A581" s="397"/>
    </row>
    <row r="582" spans="1:14">
      <c r="A582" s="397"/>
    </row>
    <row r="583" spans="1:14">
      <c r="A583" s="1011" t="s">
        <v>448</v>
      </c>
      <c r="B583" s="683"/>
      <c r="C583" s="683"/>
      <c r="D583" s="683"/>
      <c r="E583" s="683"/>
      <c r="F583" s="683"/>
      <c r="G583" s="683"/>
      <c r="H583" s="683"/>
      <c r="I583" s="683"/>
      <c r="J583" s="683"/>
      <c r="K583" s="683"/>
      <c r="L583" s="683"/>
      <c r="M583" s="683"/>
      <c r="N583" s="683"/>
    </row>
    <row r="584" spans="1:14">
      <c r="A584" s="1011" t="s">
        <v>449</v>
      </c>
      <c r="B584" s="683"/>
      <c r="C584" s="683"/>
      <c r="D584" s="683"/>
      <c r="E584" s="683"/>
      <c r="F584" s="683"/>
      <c r="G584" s="683"/>
      <c r="H584" s="683"/>
      <c r="I584" s="683"/>
      <c r="J584" s="683"/>
      <c r="K584" s="683"/>
      <c r="L584" s="683"/>
      <c r="M584" s="683"/>
      <c r="N584" s="683"/>
    </row>
    <row r="585" spans="1:14">
      <c r="A585" s="1011" t="s">
        <v>450</v>
      </c>
      <c r="B585" s="683"/>
      <c r="C585" s="683"/>
      <c r="D585" s="683"/>
      <c r="E585" s="683"/>
      <c r="F585" s="683"/>
      <c r="G585" s="683"/>
      <c r="H585" s="683"/>
      <c r="I585" s="683"/>
      <c r="J585" s="683"/>
      <c r="K585" s="683"/>
      <c r="L585" s="683"/>
      <c r="M585" s="683"/>
      <c r="N585" s="683"/>
    </row>
    <row r="586" spans="1:14">
      <c r="A586" s="1011" t="s">
        <v>451</v>
      </c>
      <c r="B586" s="683"/>
      <c r="C586" s="683"/>
      <c r="D586" s="683"/>
      <c r="E586" s="683"/>
      <c r="F586" s="683"/>
      <c r="G586" s="683"/>
      <c r="H586" s="683"/>
      <c r="I586" s="683"/>
      <c r="J586" s="683"/>
      <c r="K586" s="683"/>
      <c r="L586" s="683"/>
      <c r="M586" s="683"/>
      <c r="N586" s="683"/>
    </row>
  </sheetData>
  <mergeCells count="958">
    <mergeCell ref="A586:N586"/>
    <mergeCell ref="A551:N551"/>
    <mergeCell ref="A552:N552"/>
    <mergeCell ref="A553:N553"/>
    <mergeCell ref="A554:N554"/>
    <mergeCell ref="A555:N555"/>
    <mergeCell ref="A568:N568"/>
    <mergeCell ref="A583:N583"/>
    <mergeCell ref="A584:N584"/>
    <mergeCell ref="A585:N585"/>
    <mergeCell ref="B557:D558"/>
    <mergeCell ref="E557:F558"/>
    <mergeCell ref="G557:N557"/>
    <mergeCell ref="G558:G560"/>
    <mergeCell ref="H558:I558"/>
    <mergeCell ref="J558:J560"/>
    <mergeCell ref="L558:L560"/>
    <mergeCell ref="M558:M560"/>
    <mergeCell ref="N558:N560"/>
    <mergeCell ref="H559:H560"/>
    <mergeCell ref="I559:I560"/>
    <mergeCell ref="A562:A564"/>
    <mergeCell ref="B562:B564"/>
    <mergeCell ref="C562:C564"/>
    <mergeCell ref="A538:N538"/>
    <mergeCell ref="A550:N550"/>
    <mergeCell ref="B508:D509"/>
    <mergeCell ref="E508:F509"/>
    <mergeCell ref="G508:N508"/>
    <mergeCell ref="G509:G511"/>
    <mergeCell ref="H509:I509"/>
    <mergeCell ref="J509:J511"/>
    <mergeCell ref="L509:L511"/>
    <mergeCell ref="M509:M511"/>
    <mergeCell ref="N509:N511"/>
    <mergeCell ref="H510:H511"/>
    <mergeCell ref="I510:I511"/>
    <mergeCell ref="A513:A515"/>
    <mergeCell ref="B513:B515"/>
    <mergeCell ref="C513:C515"/>
    <mergeCell ref="D513:D515"/>
    <mergeCell ref="M513:M514"/>
    <mergeCell ref="L513:L514"/>
    <mergeCell ref="A535:A536"/>
    <mergeCell ref="B535:B536"/>
    <mergeCell ref="C535:C536"/>
    <mergeCell ref="D535:D536"/>
    <mergeCell ref="E535:E536"/>
    <mergeCell ref="A462:N462"/>
    <mergeCell ref="A463:N463"/>
    <mergeCell ref="A465:N465"/>
    <mergeCell ref="A464:N464"/>
    <mergeCell ref="A466:N466"/>
    <mergeCell ref="A478:N478"/>
    <mergeCell ref="A491:N491"/>
    <mergeCell ref="A492:N492"/>
    <mergeCell ref="A493:N493"/>
    <mergeCell ref="B468:D469"/>
    <mergeCell ref="E468:F469"/>
    <mergeCell ref="G468:N468"/>
    <mergeCell ref="G469:G471"/>
    <mergeCell ref="H469:I469"/>
    <mergeCell ref="J469:J471"/>
    <mergeCell ref="L469:L471"/>
    <mergeCell ref="M469:M471"/>
    <mergeCell ref="N469:N471"/>
    <mergeCell ref="H470:H471"/>
    <mergeCell ref="A475:A476"/>
    <mergeCell ref="B475:B476"/>
    <mergeCell ref="C475:C476"/>
    <mergeCell ref="D475:D476"/>
    <mergeCell ref="E475:E476"/>
    <mergeCell ref="A430:O430"/>
    <mergeCell ref="A432:O432"/>
    <mergeCell ref="A434:O434"/>
    <mergeCell ref="A435:O435"/>
    <mergeCell ref="A436:O436"/>
    <mergeCell ref="A437:O437"/>
    <mergeCell ref="A438:O438"/>
    <mergeCell ref="A449:N449"/>
    <mergeCell ref="A461:N461"/>
    <mergeCell ref="B439:D440"/>
    <mergeCell ref="E439:F440"/>
    <mergeCell ref="G439:N439"/>
    <mergeCell ref="G440:G442"/>
    <mergeCell ref="H440:I440"/>
    <mergeCell ref="J440:J442"/>
    <mergeCell ref="L440:L442"/>
    <mergeCell ref="M440:M442"/>
    <mergeCell ref="N440:N442"/>
    <mergeCell ref="H441:H442"/>
    <mergeCell ref="A446:A447"/>
    <mergeCell ref="B446:B447"/>
    <mergeCell ref="C446:C447"/>
    <mergeCell ref="D446:D447"/>
    <mergeCell ref="E446:E447"/>
    <mergeCell ref="A1:M1"/>
    <mergeCell ref="A3:G3"/>
    <mergeCell ref="K3:M3"/>
    <mergeCell ref="A4:G4"/>
    <mergeCell ref="K4:M4"/>
    <mergeCell ref="A5:G5"/>
    <mergeCell ref="K5:M5"/>
    <mergeCell ref="A401:N401"/>
    <mergeCell ref="A402:N402"/>
    <mergeCell ref="A400:O400"/>
    <mergeCell ref="A9:G9"/>
    <mergeCell ref="K9:M9"/>
    <mergeCell ref="A10:G10"/>
    <mergeCell ref="K10:M10"/>
    <mergeCell ref="A11:G11"/>
    <mergeCell ref="K11:M11"/>
    <mergeCell ref="A6:G6"/>
    <mergeCell ref="K6:M6"/>
    <mergeCell ref="A7:G7"/>
    <mergeCell ref="K7:M7"/>
    <mergeCell ref="A8:G8"/>
    <mergeCell ref="K8:M8"/>
    <mergeCell ref="A15:G15"/>
    <mergeCell ref="K15:M15"/>
    <mergeCell ref="A16:G16"/>
    <mergeCell ref="K16:M16"/>
    <mergeCell ref="A17:G17"/>
    <mergeCell ref="K17:M17"/>
    <mergeCell ref="A12:G12"/>
    <mergeCell ref="K12:M12"/>
    <mergeCell ref="A13:G13"/>
    <mergeCell ref="K13:M13"/>
    <mergeCell ref="A14:G14"/>
    <mergeCell ref="K14:M14"/>
    <mergeCell ref="A21:G21"/>
    <mergeCell ref="K21:M21"/>
    <mergeCell ref="A22:G22"/>
    <mergeCell ref="K22:M22"/>
    <mergeCell ref="A23:G23"/>
    <mergeCell ref="K23:M23"/>
    <mergeCell ref="A18:G18"/>
    <mergeCell ref="K18:M18"/>
    <mergeCell ref="A19:G19"/>
    <mergeCell ref="K19:M19"/>
    <mergeCell ref="A20:G20"/>
    <mergeCell ref="K20:M20"/>
    <mergeCell ref="A27:G27"/>
    <mergeCell ref="K27:M27"/>
    <mergeCell ref="A28:G28"/>
    <mergeCell ref="K28:M28"/>
    <mergeCell ref="A29:G29"/>
    <mergeCell ref="K29:M29"/>
    <mergeCell ref="A24:G24"/>
    <mergeCell ref="K24:M24"/>
    <mergeCell ref="A25:G25"/>
    <mergeCell ref="K25:M25"/>
    <mergeCell ref="A26:G26"/>
    <mergeCell ref="K26:M26"/>
    <mergeCell ref="A30:G30"/>
    <mergeCell ref="K30:M30"/>
    <mergeCell ref="A31:G31"/>
    <mergeCell ref="K31:M31"/>
    <mergeCell ref="B34:K34"/>
    <mergeCell ref="B35:F36"/>
    <mergeCell ref="G35:G36"/>
    <mergeCell ref="H35:H36"/>
    <mergeCell ref="I35:I36"/>
    <mergeCell ref="J35:K35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A55:E55"/>
    <mergeCell ref="A56:E56"/>
    <mergeCell ref="A57:E57"/>
    <mergeCell ref="A58:E58"/>
    <mergeCell ref="A59:E59"/>
    <mergeCell ref="A60:E61"/>
    <mergeCell ref="B49:F49"/>
    <mergeCell ref="A51:M51"/>
    <mergeCell ref="A52:E54"/>
    <mergeCell ref="F52:F54"/>
    <mergeCell ref="G52:G54"/>
    <mergeCell ref="H52:H54"/>
    <mergeCell ref="I52:K53"/>
    <mergeCell ref="L52:M53"/>
    <mergeCell ref="A69:E69"/>
    <mergeCell ref="A70:E70"/>
    <mergeCell ref="A71:E71"/>
    <mergeCell ref="A72:E72"/>
    <mergeCell ref="A73:E73"/>
    <mergeCell ref="A74:E74"/>
    <mergeCell ref="A62:E62"/>
    <mergeCell ref="A63:E63"/>
    <mergeCell ref="A64:E64"/>
    <mergeCell ref="A65:E65"/>
    <mergeCell ref="A66:E67"/>
    <mergeCell ref="A68:E68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95:E95"/>
    <mergeCell ref="A96:E98"/>
    <mergeCell ref="A99:E99"/>
    <mergeCell ref="A100:E100"/>
    <mergeCell ref="A101:E101"/>
    <mergeCell ref="A102:E102"/>
    <mergeCell ref="A87:E87"/>
    <mergeCell ref="A88:E88"/>
    <mergeCell ref="A89:E89"/>
    <mergeCell ref="A90:E92"/>
    <mergeCell ref="A93:E93"/>
    <mergeCell ref="A94:E94"/>
    <mergeCell ref="A111:E112"/>
    <mergeCell ref="A113:E113"/>
    <mergeCell ref="A114:E114"/>
    <mergeCell ref="A115:E115"/>
    <mergeCell ref="A116:E117"/>
    <mergeCell ref="A118:E118"/>
    <mergeCell ref="A103:E103"/>
    <mergeCell ref="A104:E104"/>
    <mergeCell ref="A105:E107"/>
    <mergeCell ref="A108:E108"/>
    <mergeCell ref="A109:E109"/>
    <mergeCell ref="A110:E110"/>
    <mergeCell ref="A134:F134"/>
    <mergeCell ref="A135:F135"/>
    <mergeCell ref="A136:F136"/>
    <mergeCell ref="A137:F137"/>
    <mergeCell ref="A138:F138"/>
    <mergeCell ref="A139:F139"/>
    <mergeCell ref="A119:E119"/>
    <mergeCell ref="A120:E120"/>
    <mergeCell ref="A121:E129"/>
    <mergeCell ref="A130:E131"/>
    <mergeCell ref="A132:F132"/>
    <mergeCell ref="A133:F133"/>
    <mergeCell ref="A146:F146"/>
    <mergeCell ref="A147:F147"/>
    <mergeCell ref="A148:F148"/>
    <mergeCell ref="A150:M150"/>
    <mergeCell ref="A151:E151"/>
    <mergeCell ref="I151:J151"/>
    <mergeCell ref="K151:M151"/>
    <mergeCell ref="A140:F140"/>
    <mergeCell ref="A141:F141"/>
    <mergeCell ref="A142:F142"/>
    <mergeCell ref="A143:F143"/>
    <mergeCell ref="A144:F144"/>
    <mergeCell ref="A145:F145"/>
    <mergeCell ref="A154:E154"/>
    <mergeCell ref="I154:J154"/>
    <mergeCell ref="K154:M154"/>
    <mergeCell ref="A155:E155"/>
    <mergeCell ref="I155:J155"/>
    <mergeCell ref="K155:M155"/>
    <mergeCell ref="A152:E152"/>
    <mergeCell ref="I152:J152"/>
    <mergeCell ref="K152:M152"/>
    <mergeCell ref="A153:E153"/>
    <mergeCell ref="I153:J153"/>
    <mergeCell ref="K153:M153"/>
    <mergeCell ref="A158:E158"/>
    <mergeCell ref="I158:J158"/>
    <mergeCell ref="K158:M158"/>
    <mergeCell ref="A159:E159"/>
    <mergeCell ref="I159:J159"/>
    <mergeCell ref="K159:M159"/>
    <mergeCell ref="A156:E156"/>
    <mergeCell ref="I156:J156"/>
    <mergeCell ref="K156:M156"/>
    <mergeCell ref="A157:E157"/>
    <mergeCell ref="I157:J157"/>
    <mergeCell ref="K157:M157"/>
    <mergeCell ref="G166:G168"/>
    <mergeCell ref="H166:H168"/>
    <mergeCell ref="I166:I168"/>
    <mergeCell ref="A160:E160"/>
    <mergeCell ref="I160:J160"/>
    <mergeCell ref="K160:M160"/>
    <mergeCell ref="A161:A164"/>
    <mergeCell ref="B161:D162"/>
    <mergeCell ref="E161:F162"/>
    <mergeCell ref="G161:J161"/>
    <mergeCell ref="K161:M161"/>
    <mergeCell ref="G162:G164"/>
    <mergeCell ref="H162:I162"/>
    <mergeCell ref="J162:J164"/>
    <mergeCell ref="H163:H164"/>
    <mergeCell ref="I163:I164"/>
    <mergeCell ref="G171:G173"/>
    <mergeCell ref="H171:H173"/>
    <mergeCell ref="I171:I173"/>
    <mergeCell ref="K166:K168"/>
    <mergeCell ref="L166:L168"/>
    <mergeCell ref="M166:M168"/>
    <mergeCell ref="A169:A170"/>
    <mergeCell ref="B169:B170"/>
    <mergeCell ref="C169:C170"/>
    <mergeCell ref="D169:D170"/>
    <mergeCell ref="E169:E170"/>
    <mergeCell ref="M169:M170"/>
    <mergeCell ref="F169:F170"/>
    <mergeCell ref="G169:G170"/>
    <mergeCell ref="H169:H170"/>
    <mergeCell ref="I169:I170"/>
    <mergeCell ref="K169:K170"/>
    <mergeCell ref="L169:L170"/>
    <mergeCell ref="A166:A168"/>
    <mergeCell ref="B166:B168"/>
    <mergeCell ref="C166:C168"/>
    <mergeCell ref="D166:D168"/>
    <mergeCell ref="E166:E168"/>
    <mergeCell ref="F166:F168"/>
    <mergeCell ref="L179:L180"/>
    <mergeCell ref="M179:M180"/>
    <mergeCell ref="A181:O181"/>
    <mergeCell ref="K171:K173"/>
    <mergeCell ref="L171:L173"/>
    <mergeCell ref="M171:M173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K175:K176"/>
    <mergeCell ref="L175:L176"/>
    <mergeCell ref="M175:M176"/>
    <mergeCell ref="A171:A173"/>
    <mergeCell ref="B171:B173"/>
    <mergeCell ref="C171:C173"/>
    <mergeCell ref="D171:D173"/>
    <mergeCell ref="E171:E173"/>
    <mergeCell ref="F171:F173"/>
    <mergeCell ref="A182:O182"/>
    <mergeCell ref="A183:O183"/>
    <mergeCell ref="M177:M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F177:F178"/>
    <mergeCell ref="G177:G178"/>
    <mergeCell ref="H177:H178"/>
    <mergeCell ref="I177:I178"/>
    <mergeCell ref="K177:K178"/>
    <mergeCell ref="L177:L178"/>
    <mergeCell ref="A177:A178"/>
    <mergeCell ref="B177:B178"/>
    <mergeCell ref="C177:C178"/>
    <mergeCell ref="D177:D178"/>
    <mergeCell ref="E177:E178"/>
    <mergeCell ref="K179:K180"/>
    <mergeCell ref="H189:I190"/>
    <mergeCell ref="J189:J190"/>
    <mergeCell ref="H191:H192"/>
    <mergeCell ref="I191:I192"/>
    <mergeCell ref="J191:J192"/>
    <mergeCell ref="K191:K192"/>
    <mergeCell ref="A184:O184"/>
    <mergeCell ref="A185:O185"/>
    <mergeCell ref="A186:O186"/>
    <mergeCell ref="A187:O187"/>
    <mergeCell ref="A188:A192"/>
    <mergeCell ref="B188:D190"/>
    <mergeCell ref="E188:F190"/>
    <mergeCell ref="G188:I188"/>
    <mergeCell ref="J188:L188"/>
    <mergeCell ref="G189:G192"/>
    <mergeCell ref="M198:O198"/>
    <mergeCell ref="G199:G201"/>
    <mergeCell ref="H199:I199"/>
    <mergeCell ref="J199:J201"/>
    <mergeCell ref="M199:M201"/>
    <mergeCell ref="H200:H201"/>
    <mergeCell ref="I200:I201"/>
    <mergeCell ref="L191:L192"/>
    <mergeCell ref="A195:O195"/>
    <mergeCell ref="A196:O196"/>
    <mergeCell ref="A197:A201"/>
    <mergeCell ref="B197:D199"/>
    <mergeCell ref="E197:F199"/>
    <mergeCell ref="G197:I198"/>
    <mergeCell ref="J197:L197"/>
    <mergeCell ref="M197:O197"/>
    <mergeCell ref="J198:L198"/>
    <mergeCell ref="A213:O213"/>
    <mergeCell ref="A226:O226"/>
    <mergeCell ref="A227:O227"/>
    <mergeCell ref="A228:O228"/>
    <mergeCell ref="A229:O229"/>
    <mergeCell ref="A230:O230"/>
    <mergeCell ref="A204:O204"/>
    <mergeCell ref="A205:O205"/>
    <mergeCell ref="A206:E206"/>
    <mergeCell ref="A210:O210"/>
    <mergeCell ref="A211:O211"/>
    <mergeCell ref="A212:O212"/>
    <mergeCell ref="H236:H237"/>
    <mergeCell ref="I236:I237"/>
    <mergeCell ref="J236:J237"/>
    <mergeCell ref="K236:K237"/>
    <mergeCell ref="L236:L237"/>
    <mergeCell ref="A240:O240"/>
    <mergeCell ref="A231:O231"/>
    <mergeCell ref="A232:O232"/>
    <mergeCell ref="A233:A237"/>
    <mergeCell ref="B233:D235"/>
    <mergeCell ref="E233:F235"/>
    <mergeCell ref="G233:I233"/>
    <mergeCell ref="J233:L233"/>
    <mergeCell ref="G234:G237"/>
    <mergeCell ref="H234:I235"/>
    <mergeCell ref="J234:J235"/>
    <mergeCell ref="A241:O241"/>
    <mergeCell ref="A242:A245"/>
    <mergeCell ref="B242:D243"/>
    <mergeCell ref="E242:F243"/>
    <mergeCell ref="G242:J242"/>
    <mergeCell ref="K242:M242"/>
    <mergeCell ref="G243:G245"/>
    <mergeCell ref="H243:I243"/>
    <mergeCell ref="J243:J245"/>
    <mergeCell ref="H244:H245"/>
    <mergeCell ref="K247:K249"/>
    <mergeCell ref="L247:L249"/>
    <mergeCell ref="M247:M249"/>
    <mergeCell ref="A250:O250"/>
    <mergeCell ref="A253:O253"/>
    <mergeCell ref="A254:O254"/>
    <mergeCell ref="I244:I245"/>
    <mergeCell ref="A247:A249"/>
    <mergeCell ref="B247:B249"/>
    <mergeCell ref="C247:C249"/>
    <mergeCell ref="D247:D249"/>
    <mergeCell ref="E247:E249"/>
    <mergeCell ref="F247:F249"/>
    <mergeCell ref="G247:G249"/>
    <mergeCell ref="H247:H249"/>
    <mergeCell ref="I247:I249"/>
    <mergeCell ref="J260:J261"/>
    <mergeCell ref="H262:H264"/>
    <mergeCell ref="I262:I264"/>
    <mergeCell ref="J262:J264"/>
    <mergeCell ref="K262:K264"/>
    <mergeCell ref="L262:L264"/>
    <mergeCell ref="A256:M256"/>
    <mergeCell ref="A257:O257"/>
    <mergeCell ref="A258:O258"/>
    <mergeCell ref="A259:A264"/>
    <mergeCell ref="B259:D261"/>
    <mergeCell ref="E259:F261"/>
    <mergeCell ref="G259:I259"/>
    <mergeCell ref="J259:L259"/>
    <mergeCell ref="G260:G264"/>
    <mergeCell ref="H260:I261"/>
    <mergeCell ref="A268:O268"/>
    <mergeCell ref="A269:O269"/>
    <mergeCell ref="A270:A274"/>
    <mergeCell ref="B270:D271"/>
    <mergeCell ref="E270:F271"/>
    <mergeCell ref="G270:J270"/>
    <mergeCell ref="K270:M270"/>
    <mergeCell ref="G271:G274"/>
    <mergeCell ref="H271:I271"/>
    <mergeCell ref="J271:J274"/>
    <mergeCell ref="K271:K274"/>
    <mergeCell ref="H272:H274"/>
    <mergeCell ref="I272:I274"/>
    <mergeCell ref="A276:A277"/>
    <mergeCell ref="B276:B277"/>
    <mergeCell ref="C276:C277"/>
    <mergeCell ref="D276:D277"/>
    <mergeCell ref="E276:E277"/>
    <mergeCell ref="F276:F277"/>
    <mergeCell ref="G276:G277"/>
    <mergeCell ref="H290:H292"/>
    <mergeCell ref="I290:I292"/>
    <mergeCell ref="A281:O281"/>
    <mergeCell ref="A282:O282"/>
    <mergeCell ref="A283:O283"/>
    <mergeCell ref="A284:M284"/>
    <mergeCell ref="A285:O285"/>
    <mergeCell ref="A286:O286"/>
    <mergeCell ref="H276:H277"/>
    <mergeCell ref="I276:I277"/>
    <mergeCell ref="K276:K277"/>
    <mergeCell ref="L276:L277"/>
    <mergeCell ref="M276:M277"/>
    <mergeCell ref="A279:O279"/>
    <mergeCell ref="G299:G302"/>
    <mergeCell ref="H299:I299"/>
    <mergeCell ref="J299:J302"/>
    <mergeCell ref="K299:K302"/>
    <mergeCell ref="H300:H302"/>
    <mergeCell ref="I300:I302"/>
    <mergeCell ref="J290:J292"/>
    <mergeCell ref="K290:K292"/>
    <mergeCell ref="L290:L292"/>
    <mergeCell ref="A296:O296"/>
    <mergeCell ref="A297:O297"/>
    <mergeCell ref="A298:A302"/>
    <mergeCell ref="B298:D299"/>
    <mergeCell ref="E298:F299"/>
    <mergeCell ref="G298:J298"/>
    <mergeCell ref="K298:M298"/>
    <mergeCell ref="A287:A292"/>
    <mergeCell ref="B287:D289"/>
    <mergeCell ref="E287:F289"/>
    <mergeCell ref="G287:I287"/>
    <mergeCell ref="J287:L287"/>
    <mergeCell ref="G288:G292"/>
    <mergeCell ref="H288:I289"/>
    <mergeCell ref="J288:J289"/>
    <mergeCell ref="A308:O308"/>
    <mergeCell ref="A310:O310"/>
    <mergeCell ref="A311:O311"/>
    <mergeCell ref="A312:O312"/>
    <mergeCell ref="A313:M313"/>
    <mergeCell ref="A314:O314"/>
    <mergeCell ref="G304:G306"/>
    <mergeCell ref="H304:H306"/>
    <mergeCell ref="I304:I306"/>
    <mergeCell ref="K304:K306"/>
    <mergeCell ref="L304:L306"/>
    <mergeCell ref="M304:M306"/>
    <mergeCell ref="A304:A306"/>
    <mergeCell ref="B304:B306"/>
    <mergeCell ref="C304:C306"/>
    <mergeCell ref="D304:D306"/>
    <mergeCell ref="E304:E306"/>
    <mergeCell ref="F304:F306"/>
    <mergeCell ref="K328:K331"/>
    <mergeCell ref="H329:H331"/>
    <mergeCell ref="I319:I321"/>
    <mergeCell ref="J319:J321"/>
    <mergeCell ref="K319:K321"/>
    <mergeCell ref="L319:L321"/>
    <mergeCell ref="A325:O325"/>
    <mergeCell ref="A326:O326"/>
    <mergeCell ref="A315:O315"/>
    <mergeCell ref="A316:A321"/>
    <mergeCell ref="B316:D318"/>
    <mergeCell ref="E316:F318"/>
    <mergeCell ref="G316:I316"/>
    <mergeCell ref="J316:L316"/>
    <mergeCell ref="G317:G321"/>
    <mergeCell ref="H317:I318"/>
    <mergeCell ref="J317:J318"/>
    <mergeCell ref="H319:H321"/>
    <mergeCell ref="K333:K334"/>
    <mergeCell ref="L333:L334"/>
    <mergeCell ref="M333:M334"/>
    <mergeCell ref="A336:O336"/>
    <mergeCell ref="A338:O338"/>
    <mergeCell ref="A340:O340"/>
    <mergeCell ref="I329:I331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A327:A331"/>
    <mergeCell ref="B327:D328"/>
    <mergeCell ref="E327:F328"/>
    <mergeCell ref="G327:J327"/>
    <mergeCell ref="K327:M327"/>
    <mergeCell ref="G328:G331"/>
    <mergeCell ref="H328:I328"/>
    <mergeCell ref="J328:J331"/>
    <mergeCell ref="H346:I347"/>
    <mergeCell ref="J346:J347"/>
    <mergeCell ref="H348:H350"/>
    <mergeCell ref="I348:I350"/>
    <mergeCell ref="J348:J350"/>
    <mergeCell ref="K348:K350"/>
    <mergeCell ref="A341:O341"/>
    <mergeCell ref="A342:O342"/>
    <mergeCell ref="A343:O343"/>
    <mergeCell ref="A344:O344"/>
    <mergeCell ref="A345:A350"/>
    <mergeCell ref="B345:D347"/>
    <mergeCell ref="E345:F347"/>
    <mergeCell ref="G345:I345"/>
    <mergeCell ref="J345:L345"/>
    <mergeCell ref="G346:G350"/>
    <mergeCell ref="J357:J360"/>
    <mergeCell ref="K357:K360"/>
    <mergeCell ref="H358:H360"/>
    <mergeCell ref="I358:I360"/>
    <mergeCell ref="A364:O364"/>
    <mergeCell ref="A365:O365"/>
    <mergeCell ref="L348:L350"/>
    <mergeCell ref="A354:O354"/>
    <mergeCell ref="A355:O355"/>
    <mergeCell ref="A356:A360"/>
    <mergeCell ref="B356:D357"/>
    <mergeCell ref="E356:F357"/>
    <mergeCell ref="G356:J356"/>
    <mergeCell ref="K356:M356"/>
    <mergeCell ref="G357:G360"/>
    <mergeCell ref="H357:I357"/>
    <mergeCell ref="H371:I372"/>
    <mergeCell ref="J371:J375"/>
    <mergeCell ref="H373:H375"/>
    <mergeCell ref="I373:I375"/>
    <mergeCell ref="K373:K375"/>
    <mergeCell ref="L373:L375"/>
    <mergeCell ref="A366:O366"/>
    <mergeCell ref="A367:O367"/>
    <mergeCell ref="A368:O368"/>
    <mergeCell ref="A369:O369"/>
    <mergeCell ref="A370:A375"/>
    <mergeCell ref="B370:D372"/>
    <mergeCell ref="E370:F372"/>
    <mergeCell ref="G370:I370"/>
    <mergeCell ref="J370:L370"/>
    <mergeCell ref="G371:G375"/>
    <mergeCell ref="H377:H378"/>
    <mergeCell ref="I377:I378"/>
    <mergeCell ref="J377:J378"/>
    <mergeCell ref="K377:K378"/>
    <mergeCell ref="L377:L378"/>
    <mergeCell ref="A379:O379"/>
    <mergeCell ref="A377:A378"/>
    <mergeCell ref="C377:C378"/>
    <mergeCell ref="D377:D378"/>
    <mergeCell ref="E377:E378"/>
    <mergeCell ref="F377:F378"/>
    <mergeCell ref="G377:G378"/>
    <mergeCell ref="K383:K387"/>
    <mergeCell ref="H385:H387"/>
    <mergeCell ref="I385:I387"/>
    <mergeCell ref="J385:J387"/>
    <mergeCell ref="L385:L387"/>
    <mergeCell ref="M385:M387"/>
    <mergeCell ref="A380:O380"/>
    <mergeCell ref="A381:A387"/>
    <mergeCell ref="B381:D384"/>
    <mergeCell ref="E381:F384"/>
    <mergeCell ref="G381:J382"/>
    <mergeCell ref="K381:M381"/>
    <mergeCell ref="K382:M382"/>
    <mergeCell ref="G383:G387"/>
    <mergeCell ref="H383:I384"/>
    <mergeCell ref="J383:J384"/>
    <mergeCell ref="M388:M389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G388:G389"/>
    <mergeCell ref="H388:H389"/>
    <mergeCell ref="I388:I389"/>
    <mergeCell ref="J388:J389"/>
    <mergeCell ref="K388:K389"/>
    <mergeCell ref="L388:L389"/>
    <mergeCell ref="A388:A389"/>
    <mergeCell ref="B388:B389"/>
    <mergeCell ref="C388:C389"/>
    <mergeCell ref="D388:D389"/>
    <mergeCell ref="E388:E389"/>
    <mergeCell ref="F388:F389"/>
    <mergeCell ref="N409:N411"/>
    <mergeCell ref="H410:H411"/>
    <mergeCell ref="I410:I411"/>
    <mergeCell ref="K390:K391"/>
    <mergeCell ref="L390:L391"/>
    <mergeCell ref="M390:M391"/>
    <mergeCell ref="A408:A411"/>
    <mergeCell ref="B408:D409"/>
    <mergeCell ref="E408:F409"/>
    <mergeCell ref="G408:N408"/>
    <mergeCell ref="G409:G411"/>
    <mergeCell ref="H409:I409"/>
    <mergeCell ref="J409:J411"/>
    <mergeCell ref="A403:N403"/>
    <mergeCell ref="A404:N404"/>
    <mergeCell ref="A405:N405"/>
    <mergeCell ref="A406:N406"/>
    <mergeCell ref="A413:A414"/>
    <mergeCell ref="B413:B414"/>
    <mergeCell ref="C413:C414"/>
    <mergeCell ref="D413:D414"/>
    <mergeCell ref="E413:E414"/>
    <mergeCell ref="F413:F414"/>
    <mergeCell ref="K409:K411"/>
    <mergeCell ref="L409:L411"/>
    <mergeCell ref="M409:M411"/>
    <mergeCell ref="O419:O422"/>
    <mergeCell ref="G420:G422"/>
    <mergeCell ref="H420:I420"/>
    <mergeCell ref="K420:K422"/>
    <mergeCell ref="L420:L422"/>
    <mergeCell ref="A415:A416"/>
    <mergeCell ref="B415:B416"/>
    <mergeCell ref="C415:C416"/>
    <mergeCell ref="D415:D416"/>
    <mergeCell ref="E415:E416"/>
    <mergeCell ref="F415:F416"/>
    <mergeCell ref="A418:O418"/>
    <mergeCell ref="A426:A427"/>
    <mergeCell ref="B426:B427"/>
    <mergeCell ref="C426:C427"/>
    <mergeCell ref="D426:D427"/>
    <mergeCell ref="E426:E427"/>
    <mergeCell ref="F426:F427"/>
    <mergeCell ref="M420:M422"/>
    <mergeCell ref="N420:N422"/>
    <mergeCell ref="H421:H422"/>
    <mergeCell ref="I421:I422"/>
    <mergeCell ref="A424:A425"/>
    <mergeCell ref="B424:B425"/>
    <mergeCell ref="C424:C425"/>
    <mergeCell ref="D424:D425"/>
    <mergeCell ref="E424:E425"/>
    <mergeCell ref="F424:F425"/>
    <mergeCell ref="A419:A422"/>
    <mergeCell ref="B419:D420"/>
    <mergeCell ref="E419:F419"/>
    <mergeCell ref="E420:F420"/>
    <mergeCell ref="G419:N419"/>
    <mergeCell ref="F446:F447"/>
    <mergeCell ref="I441:I442"/>
    <mergeCell ref="A444:A445"/>
    <mergeCell ref="B444:B445"/>
    <mergeCell ref="C444:C445"/>
    <mergeCell ref="D444:D445"/>
    <mergeCell ref="E444:E445"/>
    <mergeCell ref="F444:F445"/>
    <mergeCell ref="B450:D451"/>
    <mergeCell ref="E450:F451"/>
    <mergeCell ref="G450:N450"/>
    <mergeCell ref="G451:G453"/>
    <mergeCell ref="H451:I451"/>
    <mergeCell ref="J451:J453"/>
    <mergeCell ref="L451:L453"/>
    <mergeCell ref="M451:M453"/>
    <mergeCell ref="N451:N453"/>
    <mergeCell ref="H452:H453"/>
    <mergeCell ref="A457:A458"/>
    <mergeCell ref="B457:B458"/>
    <mergeCell ref="C457:C458"/>
    <mergeCell ref="D457:D458"/>
    <mergeCell ref="E457:E458"/>
    <mergeCell ref="F457:F458"/>
    <mergeCell ref="I452:I453"/>
    <mergeCell ref="A455:A456"/>
    <mergeCell ref="B455:B456"/>
    <mergeCell ref="C455:C456"/>
    <mergeCell ref="D455:D456"/>
    <mergeCell ref="E455:E456"/>
    <mergeCell ref="F455:F456"/>
    <mergeCell ref="F475:F476"/>
    <mergeCell ref="I470:I471"/>
    <mergeCell ref="A473:A474"/>
    <mergeCell ref="B473:B474"/>
    <mergeCell ref="C473:C474"/>
    <mergeCell ref="D473:D474"/>
    <mergeCell ref="E473:E474"/>
    <mergeCell ref="F473:F474"/>
    <mergeCell ref="B480:D481"/>
    <mergeCell ref="E480:F481"/>
    <mergeCell ref="G480:N480"/>
    <mergeCell ref="G481:G483"/>
    <mergeCell ref="H481:I481"/>
    <mergeCell ref="J481:J483"/>
    <mergeCell ref="L481:L483"/>
    <mergeCell ref="M481:M483"/>
    <mergeCell ref="N481:N483"/>
    <mergeCell ref="H482:H483"/>
    <mergeCell ref="I482:I483"/>
    <mergeCell ref="J485:J486"/>
    <mergeCell ref="K485:K486"/>
    <mergeCell ref="L485:L486"/>
    <mergeCell ref="M485:M486"/>
    <mergeCell ref="N485:N486"/>
    <mergeCell ref="A488:A489"/>
    <mergeCell ref="B488:B489"/>
    <mergeCell ref="C488:C489"/>
    <mergeCell ref="D488:D489"/>
    <mergeCell ref="E488:E489"/>
    <mergeCell ref="A485:A487"/>
    <mergeCell ref="B485:B487"/>
    <mergeCell ref="C485:C487"/>
    <mergeCell ref="D485:D487"/>
    <mergeCell ref="E485:E487"/>
    <mergeCell ref="F485:F487"/>
    <mergeCell ref="G485:G486"/>
    <mergeCell ref="H485:H486"/>
    <mergeCell ref="I485:I486"/>
    <mergeCell ref="J497:J499"/>
    <mergeCell ref="L497:L499"/>
    <mergeCell ref="M497:M499"/>
    <mergeCell ref="N497:N499"/>
    <mergeCell ref="H498:H499"/>
    <mergeCell ref="I498:I499"/>
    <mergeCell ref="F488:F489"/>
    <mergeCell ref="A497:A499"/>
    <mergeCell ref="B497:D497"/>
    <mergeCell ref="E497:F497"/>
    <mergeCell ref="G497:G499"/>
    <mergeCell ref="H497:I497"/>
    <mergeCell ref="A494:N494"/>
    <mergeCell ref="A495:N495"/>
    <mergeCell ref="A496:N496"/>
    <mergeCell ref="K513:K514"/>
    <mergeCell ref="A503:A504"/>
    <mergeCell ref="B503:B504"/>
    <mergeCell ref="C503:C504"/>
    <mergeCell ref="D503:D504"/>
    <mergeCell ref="E503:E504"/>
    <mergeCell ref="F503:F504"/>
    <mergeCell ref="A501:A502"/>
    <mergeCell ref="B501:B502"/>
    <mergeCell ref="C501:C502"/>
    <mergeCell ref="D501:D502"/>
    <mergeCell ref="E501:E502"/>
    <mergeCell ref="F501:F502"/>
    <mergeCell ref="F533:F534"/>
    <mergeCell ref="A506:N506"/>
    <mergeCell ref="N513:N514"/>
    <mergeCell ref="A516:A517"/>
    <mergeCell ref="B516:B517"/>
    <mergeCell ref="C516:C517"/>
    <mergeCell ref="D516:D517"/>
    <mergeCell ref="E516:E517"/>
    <mergeCell ref="F516:F517"/>
    <mergeCell ref="B528:D529"/>
    <mergeCell ref="E528:F529"/>
    <mergeCell ref="G528:N528"/>
    <mergeCell ref="G529:G531"/>
    <mergeCell ref="H529:I529"/>
    <mergeCell ref="J529:J531"/>
    <mergeCell ref="L529:L531"/>
    <mergeCell ref="M529:M531"/>
    <mergeCell ref="N529:N531"/>
    <mergeCell ref="E513:E515"/>
    <mergeCell ref="F513:F515"/>
    <mergeCell ref="G513:G514"/>
    <mergeCell ref="H513:H514"/>
    <mergeCell ref="I513:I514"/>
    <mergeCell ref="J513:J514"/>
    <mergeCell ref="A520:N520"/>
    <mergeCell ref="A522:N522"/>
    <mergeCell ref="A523:N523"/>
    <mergeCell ref="A524:N524"/>
    <mergeCell ref="A525:N525"/>
    <mergeCell ref="A526:N526"/>
    <mergeCell ref="B540:D541"/>
    <mergeCell ref="E540:F541"/>
    <mergeCell ref="G540:N540"/>
    <mergeCell ref="G541:G543"/>
    <mergeCell ref="H541:I541"/>
    <mergeCell ref="J541:J543"/>
    <mergeCell ref="L541:L543"/>
    <mergeCell ref="M541:M543"/>
    <mergeCell ref="N541:N543"/>
    <mergeCell ref="H542:H543"/>
    <mergeCell ref="F535:F536"/>
    <mergeCell ref="H530:H531"/>
    <mergeCell ref="I530:I531"/>
    <mergeCell ref="A533:A534"/>
    <mergeCell ref="B533:B534"/>
    <mergeCell ref="C533:C534"/>
    <mergeCell ref="D533:D534"/>
    <mergeCell ref="E533:E534"/>
    <mergeCell ref="M562:M563"/>
    <mergeCell ref="A547:A548"/>
    <mergeCell ref="B547:B548"/>
    <mergeCell ref="C547:C548"/>
    <mergeCell ref="D547:D548"/>
    <mergeCell ref="E547:E548"/>
    <mergeCell ref="F547:F548"/>
    <mergeCell ref="I542:I543"/>
    <mergeCell ref="A545:A546"/>
    <mergeCell ref="B545:B546"/>
    <mergeCell ref="C545:C546"/>
    <mergeCell ref="D545:D546"/>
    <mergeCell ref="E545:E546"/>
    <mergeCell ref="F545:F546"/>
    <mergeCell ref="N562:N563"/>
    <mergeCell ref="A565:A566"/>
    <mergeCell ref="B565:B566"/>
    <mergeCell ref="C565:C566"/>
    <mergeCell ref="D565:D566"/>
    <mergeCell ref="E565:E566"/>
    <mergeCell ref="F565:F566"/>
    <mergeCell ref="B570:D571"/>
    <mergeCell ref="E570:F571"/>
    <mergeCell ref="G570:N570"/>
    <mergeCell ref="G571:G573"/>
    <mergeCell ref="H571:I571"/>
    <mergeCell ref="J571:J573"/>
    <mergeCell ref="L571:L573"/>
    <mergeCell ref="M571:M573"/>
    <mergeCell ref="N571:N573"/>
    <mergeCell ref="D562:D564"/>
    <mergeCell ref="E562:E564"/>
    <mergeCell ref="F562:F564"/>
    <mergeCell ref="H562:H563"/>
    <mergeCell ref="I562:I563"/>
    <mergeCell ref="J562:J563"/>
    <mergeCell ref="K562:K563"/>
    <mergeCell ref="L562:L563"/>
    <mergeCell ref="L575:L576"/>
    <mergeCell ref="M575:M576"/>
    <mergeCell ref="N575:N576"/>
    <mergeCell ref="H572:H573"/>
    <mergeCell ref="I572:I573"/>
    <mergeCell ref="A575:A577"/>
    <mergeCell ref="B575:B577"/>
    <mergeCell ref="C575:C577"/>
    <mergeCell ref="D575:D577"/>
    <mergeCell ref="E575:E577"/>
    <mergeCell ref="F575:F577"/>
    <mergeCell ref="G575:G576"/>
    <mergeCell ref="H575:H576"/>
    <mergeCell ref="A578:A579"/>
    <mergeCell ref="B578:B579"/>
    <mergeCell ref="C578:C579"/>
    <mergeCell ref="D578:D579"/>
    <mergeCell ref="E578:E579"/>
    <mergeCell ref="F578:F579"/>
    <mergeCell ref="I575:I576"/>
    <mergeCell ref="J575:J576"/>
    <mergeCell ref="K575:K576"/>
  </mergeCells>
  <hyperlinks>
    <hyperlink ref="H162" r:id="rId1" display="consultantplus://offline/ref=59B382998E873AFDC48FCBAA799F479A6327E7FD0D88ECFBAD11460FEAvEo6N"/>
    <hyperlink ref="A181" location="Par802" display="Par802"/>
    <hyperlink ref="A187" location="Par803" display="Par803"/>
    <hyperlink ref="H189" r:id="rId2" display="consultantplus://offline/ref=59B382998E873AFDC48FCBAA799F479A6327E7FD0D88ECFBAD11460FEAvEo6N"/>
    <hyperlink ref="H199" r:id="rId3" display="consultantplus://offline/ref=59B382998E873AFDC48FCBAA799F479A6327E7FD0D88ECFBAD11460FEAvEo6N"/>
    <hyperlink ref="A226" location="Par804" display="Par804"/>
    <hyperlink ref="A232" location="Par805" display="Par805"/>
    <hyperlink ref="H234" r:id="rId4" display="consultantplus://offline/ref=59B382998E873AFDC48FCBAA799F479A6327E7FD0D88ECFBAD11460FEAvEo6N"/>
    <hyperlink ref="H243" r:id="rId5" display="consultantplus://offline/ref=59B382998E873AFDC48FCBAA799F479A6327E7FD0D88ECFBAD11460FEAvEo6N"/>
    <hyperlink ref="A258" location="Par805" display="Par805"/>
    <hyperlink ref="H260" r:id="rId6" display="consultantplus://offline/ref=59B382998E873AFDC48FCBAA799F479A6327E7FD0D88ECFBAD11460FEAvEo6N"/>
    <hyperlink ref="H271" r:id="rId7" display="consultantplus://offline/ref=59B382998E873AFDC48FCBAA799F479A6327E7FD0D88ECFBAD11460FEAvEo6N"/>
    <hyperlink ref="A286" location="Par805" display="Par805"/>
    <hyperlink ref="H288" r:id="rId8" display="consultantplus://offline/ref=59B382998E873AFDC48FCBAA799F479A6327E7FD0D88ECFBAD11460FEAvEo6N"/>
    <hyperlink ref="H299" r:id="rId9" display="consultantplus://offline/ref=59B382998E873AFDC48FCBAA799F479A6327E7FD0D88ECFBAD11460FEAvEo6N"/>
    <hyperlink ref="A315" location="Par805" display="Par805"/>
    <hyperlink ref="H317" r:id="rId10" display="consultantplus://offline/ref=59B382998E873AFDC48FCBAA799F479A6327E7FD0D88ECFBAD11460FEAvEo6N"/>
    <hyperlink ref="H328" r:id="rId11" display="consultantplus://offline/ref=59B382998E873AFDC48FCBAA799F479A6327E7FD0D88ECFBAD11460FEAvEo6N"/>
    <hyperlink ref="A344" location="Par805" display="Par805"/>
    <hyperlink ref="H346" r:id="rId12" display="consultantplus://offline/ref=59B382998E873AFDC48FCBAA799F479A6327E7FD0D88ECFBAD11460FEAvEo6N"/>
    <hyperlink ref="H357" r:id="rId13" display="consultantplus://offline/ref=59B382998E873AFDC48FCBAA799F479A6327E7FD0D88ECFBAD11460FEAvEo6N"/>
    <hyperlink ref="A369" location="Par803" display="Par803"/>
    <hyperlink ref="H371" r:id="rId14" display="consultantplus://offline/ref=59B382998E873AFDC48FCBAA799F479A6327E7FD0D88ECFBAD11460FEAvEo6N"/>
    <hyperlink ref="H383" r:id="rId15" display="consultantplus://offline/ref=59B382998E873AFDC48FCBAA799F479A6327E7FD0D88ECFBAD11460FEAvEo6N"/>
    <hyperlink ref="A400" location="Par802" display="Par802"/>
    <hyperlink ref="A406" location="Par803" display="Par803"/>
    <hyperlink ref="H409" r:id="rId16" display="consultantplus://offline/ref=D1EC254E81E38E4682B1D28CF3BEA6709E4690DEF0ED38DAEF0884FFB9XAGEO"/>
    <hyperlink ref="H420" r:id="rId17" display="consultantplus://offline/ref=D1EC254E81E38E4682B1D28CF3BEA6709E4690DEF0ED38DAEF0884FFB9XAGEO"/>
    <hyperlink ref="A430" location="Par804" display="Par804"/>
    <hyperlink ref="A438" location="Par805" display="Par805"/>
    <hyperlink ref="H440" r:id="rId18" display="consultantplus://offline/ref=D1EC254E81E38E4682B1D28CF3BEA6709E4690DEF0ED38DAEF0884FFB9XAGEO"/>
    <hyperlink ref="H451" r:id="rId19" display="consultantplus://offline/ref=D1EC254E81E38E4682B1D28CF3BEA6709E4690DEF0ED38DAEF0884FFB9XAGEO"/>
    <hyperlink ref="A466" location="Par805" display="Par805"/>
    <hyperlink ref="H469" r:id="rId20" display="consultantplus://offline/ref=D1EC254E81E38E4682B1D28CF3BEA6709E4690DEF0ED38DAEF0884FFB9XAGEO"/>
    <hyperlink ref="H481" r:id="rId21" display="consultantplus://offline/ref=D1EC254E81E38E4682B1D28CF3BEA6709E4690DEF0ED38DAEF0884FFB9XAGEO"/>
    <hyperlink ref="A496" location="Par805" display="Par805"/>
    <hyperlink ref="H497" r:id="rId22" display="consultantplus://offline/ref=D1EC254E81E38E4682B1D28CF3BEA6709E4690DEF0ED38DAEF0884FFB9XAGEO"/>
    <hyperlink ref="H509" r:id="rId23" display="consultantplus://offline/ref=D1EC254E81E38E4682B1D28CF3BEA6709E4690DEF0ED38DAEF0884FFB9XAGEO"/>
    <hyperlink ref="A526" location="Par803" display="Par803"/>
    <hyperlink ref="H529" r:id="rId24" display="consultantplus://offline/ref=D1EC254E81E38E4682B1D28CF3BEA6709E4690DEF0ED38DAEF0884FFB9XAGEO"/>
    <hyperlink ref="H541" r:id="rId25" display="consultantplus://offline/ref=D1EC254E81E38E4682B1D28CF3BEA6709E4690DEF0ED38DAEF0884FFB9XAGEO"/>
    <hyperlink ref="A555" location="Par805" display="Par805"/>
    <hyperlink ref="H558" r:id="rId26" display="consultantplus://offline/ref=D1EC254E81E38E4682B1D28CF3BEA6709E4690DEF0ED38DAEF0884FFB9XAGEO"/>
    <hyperlink ref="H571" r:id="rId27" display="consultantplus://offline/ref=D1EC254E81E38E4682B1D28CF3BEA6709E4690DEF0ED38DAEF0884FFB9XAGEO"/>
  </hyperlinks>
  <pageMargins left="0.39370078740157483" right="0" top="0.19685039370078741" bottom="0.19685039370078741" header="0.31496062992125984" footer="0.31496062992125984"/>
  <pageSetup paperSize="9" scale="65" fitToHeight="5" orientation="landscape" horizontalDpi="180" verticalDpi="180" r:id="rId28"/>
  <rowBreaks count="7" manualBreakCount="7">
    <brk id="15" max="14" man="1"/>
    <brk id="33" max="14" man="1"/>
    <brk id="50" max="14" man="1"/>
    <brk id="74" max="14" man="1"/>
    <brk id="102" max="14" man="1"/>
    <brk id="131" max="14" man="1"/>
    <brk id="148" max="14" man="1"/>
  </rowBreaks>
  <legacy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1"/>
  <sheetViews>
    <sheetView topLeftCell="A206" zoomScale="80" zoomScaleNormal="80" workbookViewId="0">
      <selection activeCell="A218" sqref="A218:XFD221"/>
    </sheetView>
  </sheetViews>
  <sheetFormatPr defaultRowHeight="15"/>
  <cols>
    <col min="1" max="1" width="18.85546875" customWidth="1"/>
    <col min="2" max="2" width="13.7109375" customWidth="1"/>
    <col min="3" max="5" width="13.28515625" customWidth="1"/>
    <col min="6" max="6" width="16" customWidth="1"/>
    <col min="7" max="7" width="16.42578125" customWidth="1"/>
    <col min="8" max="9" width="16.85546875" customWidth="1"/>
    <col min="10" max="10" width="18.140625" customWidth="1"/>
    <col min="11" max="11" width="15" customWidth="1"/>
    <col min="12" max="12" width="15.140625" customWidth="1"/>
    <col min="13" max="13" width="12" customWidth="1"/>
    <col min="14" max="14" width="10.28515625" customWidth="1"/>
    <col min="15" max="15" width="9.140625" customWidth="1"/>
  </cols>
  <sheetData>
    <row r="1" spans="1:13" ht="20.25">
      <c r="A1" s="844" t="s">
        <v>33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121.5" hidden="1" customHeight="1">
      <c r="A3" s="817" t="s">
        <v>26</v>
      </c>
      <c r="B3" s="818"/>
      <c r="C3" s="818"/>
      <c r="D3" s="818"/>
      <c r="E3" s="818"/>
      <c r="F3" s="818"/>
      <c r="G3" s="819"/>
      <c r="H3" s="53" t="s">
        <v>128</v>
      </c>
      <c r="I3" s="53" t="s">
        <v>119</v>
      </c>
      <c r="J3" s="53" t="s">
        <v>24</v>
      </c>
      <c r="K3" s="845" t="s">
        <v>20</v>
      </c>
      <c r="L3" s="846"/>
      <c r="M3" s="847"/>
    </row>
    <row r="4" spans="1:13" ht="45" hidden="1" customHeight="1">
      <c r="A4" s="825" t="s">
        <v>22</v>
      </c>
      <c r="B4" s="826"/>
      <c r="C4" s="826"/>
      <c r="D4" s="826"/>
      <c r="E4" s="826"/>
      <c r="F4" s="826"/>
      <c r="G4" s="827"/>
      <c r="H4" s="301" t="s">
        <v>21</v>
      </c>
      <c r="I4" s="301" t="s">
        <v>21</v>
      </c>
      <c r="J4" s="146" t="s">
        <v>196</v>
      </c>
      <c r="K4" s="769" t="s">
        <v>21</v>
      </c>
      <c r="L4" s="823"/>
      <c r="M4" s="824"/>
    </row>
    <row r="5" spans="1:13" ht="51" hidden="1" customHeight="1" thickBot="1">
      <c r="A5" s="828" t="s">
        <v>18</v>
      </c>
      <c r="B5" s="829"/>
      <c r="C5" s="829"/>
      <c r="D5" s="829"/>
      <c r="E5" s="829"/>
      <c r="F5" s="829"/>
      <c r="G5" s="830"/>
      <c r="H5" s="147">
        <v>0</v>
      </c>
      <c r="I5" s="147">
        <v>0</v>
      </c>
      <c r="J5" s="148" t="s">
        <v>21</v>
      </c>
      <c r="K5" s="756" t="s">
        <v>21</v>
      </c>
      <c r="L5" s="848"/>
      <c r="M5" s="849"/>
    </row>
    <row r="6" spans="1:13" ht="105.75" hidden="1" customHeight="1">
      <c r="A6" s="878" t="s">
        <v>75</v>
      </c>
      <c r="B6" s="879"/>
      <c r="C6" s="879"/>
      <c r="D6" s="879"/>
      <c r="E6" s="879"/>
      <c r="F6" s="879"/>
      <c r="G6" s="880"/>
      <c r="H6" s="149" t="s">
        <v>21</v>
      </c>
      <c r="I6" s="149" t="s">
        <v>21</v>
      </c>
      <c r="J6" s="149" t="s">
        <v>21</v>
      </c>
      <c r="K6" s="850" t="s">
        <v>198</v>
      </c>
      <c r="L6" s="851"/>
      <c r="M6" s="852"/>
    </row>
    <row r="7" spans="1:13" ht="33.75" hidden="1" customHeight="1">
      <c r="A7" s="884" t="s">
        <v>125</v>
      </c>
      <c r="B7" s="885"/>
      <c r="C7" s="885"/>
      <c r="D7" s="885"/>
      <c r="E7" s="885"/>
      <c r="F7" s="885"/>
      <c r="G7" s="886"/>
      <c r="H7" s="150">
        <v>0</v>
      </c>
      <c r="I7" s="151">
        <v>0</v>
      </c>
      <c r="J7" s="150">
        <v>0</v>
      </c>
      <c r="K7" s="769" t="s">
        <v>21</v>
      </c>
      <c r="L7" s="823"/>
      <c r="M7" s="824"/>
    </row>
    <row r="8" spans="1:13" ht="36" hidden="1" customHeight="1">
      <c r="A8" s="820" t="s">
        <v>150</v>
      </c>
      <c r="B8" s="821"/>
      <c r="C8" s="821"/>
      <c r="D8" s="821"/>
      <c r="E8" s="821"/>
      <c r="F8" s="821"/>
      <c r="G8" s="822"/>
      <c r="H8" s="150">
        <v>940.7</v>
      </c>
      <c r="I8" s="150">
        <v>940.7</v>
      </c>
      <c r="J8" s="150">
        <v>0</v>
      </c>
      <c r="K8" s="769" t="s">
        <v>21</v>
      </c>
      <c r="L8" s="823"/>
      <c r="M8" s="824"/>
    </row>
    <row r="9" spans="1:13" ht="36" hidden="1" customHeight="1">
      <c r="A9" s="884" t="s">
        <v>124</v>
      </c>
      <c r="B9" s="885"/>
      <c r="C9" s="885"/>
      <c r="D9" s="885"/>
      <c r="E9" s="885"/>
      <c r="F9" s="885"/>
      <c r="G9" s="886"/>
      <c r="H9" s="150">
        <f>SUM(H11:H15)</f>
        <v>27355.8</v>
      </c>
      <c r="I9" s="154">
        <f>SUM(I11:I15)</f>
        <v>27355.77</v>
      </c>
      <c r="J9" s="150">
        <f>I9/H9*100-100</f>
        <v>-1.0966595749550834E-4</v>
      </c>
      <c r="K9" s="769" t="s">
        <v>21</v>
      </c>
      <c r="L9" s="823"/>
      <c r="M9" s="824"/>
    </row>
    <row r="10" spans="1:13" ht="18.75" hidden="1" customHeight="1">
      <c r="A10" s="881" t="s">
        <v>27</v>
      </c>
      <c r="B10" s="882"/>
      <c r="C10" s="882"/>
      <c r="D10" s="882"/>
      <c r="E10" s="882"/>
      <c r="F10" s="882"/>
      <c r="G10" s="883"/>
      <c r="H10" s="152"/>
      <c r="I10" s="152"/>
      <c r="J10" s="155"/>
      <c r="K10" s="853"/>
      <c r="L10" s="854"/>
      <c r="M10" s="855"/>
    </row>
    <row r="11" spans="1:13" ht="16.5" hidden="1" customHeight="1">
      <c r="A11" s="856" t="s">
        <v>137</v>
      </c>
      <c r="B11" s="857"/>
      <c r="C11" s="857"/>
      <c r="D11" s="857"/>
      <c r="E11" s="857"/>
      <c r="F11" s="857"/>
      <c r="G11" s="858"/>
      <c r="H11" s="153">
        <v>0</v>
      </c>
      <c r="I11" s="153">
        <v>0</v>
      </c>
      <c r="J11" s="153">
        <f>I11-H11</f>
        <v>0</v>
      </c>
      <c r="K11" s="853"/>
      <c r="L11" s="854"/>
      <c r="M11" s="855"/>
    </row>
    <row r="12" spans="1:13" ht="20.25" hidden="1" customHeight="1">
      <c r="A12" s="859" t="s">
        <v>120</v>
      </c>
      <c r="B12" s="860"/>
      <c r="C12" s="860"/>
      <c r="D12" s="860"/>
      <c r="E12" s="860"/>
      <c r="F12" s="860"/>
      <c r="G12" s="861"/>
      <c r="H12" s="153">
        <v>25319.8</v>
      </c>
      <c r="I12" s="153">
        <v>25319.75</v>
      </c>
      <c r="J12" s="153">
        <f t="shared" ref="J12:J15" si="0">I12-H12</f>
        <v>-4.9999999999272404E-2</v>
      </c>
      <c r="K12" s="904" t="s">
        <v>185</v>
      </c>
      <c r="L12" s="905"/>
      <c r="M12" s="906"/>
    </row>
    <row r="13" spans="1:13" ht="29.25" hidden="1" customHeight="1">
      <c r="A13" s="859" t="s">
        <v>123</v>
      </c>
      <c r="B13" s="860"/>
      <c r="C13" s="860"/>
      <c r="D13" s="860"/>
      <c r="E13" s="860"/>
      <c r="F13" s="860"/>
      <c r="G13" s="861"/>
      <c r="H13" s="153">
        <v>265.8</v>
      </c>
      <c r="I13" s="153">
        <v>265.83</v>
      </c>
      <c r="J13" s="153">
        <f t="shared" si="0"/>
        <v>2.9999999999972715E-2</v>
      </c>
      <c r="K13" s="862" t="s">
        <v>172</v>
      </c>
      <c r="L13" s="863"/>
      <c r="M13" s="864"/>
    </row>
    <row r="14" spans="1:13" ht="29.25" hidden="1" customHeight="1">
      <c r="A14" s="859" t="s">
        <v>138</v>
      </c>
      <c r="B14" s="860"/>
      <c r="C14" s="860"/>
      <c r="D14" s="860"/>
      <c r="E14" s="860"/>
      <c r="F14" s="860"/>
      <c r="G14" s="861"/>
      <c r="H14" s="153">
        <v>0</v>
      </c>
      <c r="I14" s="153">
        <v>0</v>
      </c>
      <c r="J14" s="153">
        <f t="shared" si="0"/>
        <v>0</v>
      </c>
      <c r="K14" s="862"/>
      <c r="L14" s="863"/>
      <c r="M14" s="864"/>
    </row>
    <row r="15" spans="1:13" ht="28.5" hidden="1" customHeight="1">
      <c r="A15" s="856" t="s">
        <v>77</v>
      </c>
      <c r="B15" s="857"/>
      <c r="C15" s="857"/>
      <c r="D15" s="857"/>
      <c r="E15" s="857"/>
      <c r="F15" s="857"/>
      <c r="G15" s="858"/>
      <c r="H15" s="153">
        <v>1770.2</v>
      </c>
      <c r="I15" s="153">
        <v>1770.19</v>
      </c>
      <c r="J15" s="153">
        <f t="shared" si="0"/>
        <v>-9.9999999999909051E-3</v>
      </c>
      <c r="K15" s="862" t="s">
        <v>197</v>
      </c>
      <c r="L15" s="863"/>
      <c r="M15" s="864"/>
    </row>
    <row r="16" spans="1:13" ht="30" hidden="1" customHeight="1">
      <c r="A16" s="820" t="s">
        <v>121</v>
      </c>
      <c r="B16" s="821"/>
      <c r="C16" s="821"/>
      <c r="D16" s="821"/>
      <c r="E16" s="821"/>
      <c r="F16" s="821"/>
      <c r="G16" s="822"/>
      <c r="H16" s="150">
        <v>0</v>
      </c>
      <c r="I16" s="154">
        <v>0</v>
      </c>
      <c r="J16" s="150">
        <v>0</v>
      </c>
      <c r="K16" s="769"/>
      <c r="L16" s="823"/>
      <c r="M16" s="824"/>
    </row>
    <row r="17" spans="1:13" ht="32.25" hidden="1" customHeight="1">
      <c r="A17" s="820" t="s">
        <v>126</v>
      </c>
      <c r="B17" s="821"/>
      <c r="C17" s="821"/>
      <c r="D17" s="821"/>
      <c r="E17" s="821"/>
      <c r="F17" s="821"/>
      <c r="G17" s="822"/>
      <c r="H17" s="150">
        <f>SUM(H19:H24)</f>
        <v>22157.5</v>
      </c>
      <c r="I17" s="150">
        <f>SUM(I19:I24)</f>
        <v>22157.439999999999</v>
      </c>
      <c r="J17" s="150">
        <f>I17/H17*100-100</f>
        <v>-2.7078867201169032E-4</v>
      </c>
      <c r="K17" s="769"/>
      <c r="L17" s="823"/>
      <c r="M17" s="824"/>
    </row>
    <row r="18" spans="1:13" ht="18.75" hidden="1" customHeight="1">
      <c r="A18" s="856" t="s">
        <v>27</v>
      </c>
      <c r="B18" s="857"/>
      <c r="C18" s="857"/>
      <c r="D18" s="857"/>
      <c r="E18" s="857"/>
      <c r="F18" s="857"/>
      <c r="G18" s="858"/>
      <c r="H18" s="157"/>
      <c r="I18" s="153"/>
      <c r="J18" s="153"/>
      <c r="K18" s="853"/>
      <c r="L18" s="854"/>
      <c r="M18" s="855"/>
    </row>
    <row r="19" spans="1:13" ht="20.25" hidden="1" customHeight="1">
      <c r="A19" s="859" t="s">
        <v>120</v>
      </c>
      <c r="B19" s="860"/>
      <c r="C19" s="860"/>
      <c r="D19" s="860"/>
      <c r="E19" s="860"/>
      <c r="F19" s="860"/>
      <c r="G19" s="861"/>
      <c r="H19" s="153">
        <v>0</v>
      </c>
      <c r="I19" s="153">
        <v>0</v>
      </c>
      <c r="J19" s="153">
        <f t="shared" ref="J19:J25" si="1">I19-H19</f>
        <v>0</v>
      </c>
      <c r="K19" s="853"/>
      <c r="L19" s="854"/>
      <c r="M19" s="855"/>
    </row>
    <row r="20" spans="1:13" ht="30.75" hidden="1" customHeight="1">
      <c r="A20" s="856" t="s">
        <v>122</v>
      </c>
      <c r="B20" s="857"/>
      <c r="C20" s="857"/>
      <c r="D20" s="857"/>
      <c r="E20" s="857"/>
      <c r="F20" s="857"/>
      <c r="G20" s="858"/>
      <c r="H20" s="153">
        <v>1526</v>
      </c>
      <c r="I20" s="153">
        <v>1525.98</v>
      </c>
      <c r="J20" s="153">
        <f t="shared" si="1"/>
        <v>-1.999999999998181E-2</v>
      </c>
      <c r="K20" s="853" t="s">
        <v>39</v>
      </c>
      <c r="L20" s="854"/>
      <c r="M20" s="855"/>
    </row>
    <row r="21" spans="1:13" ht="18" hidden="1" customHeight="1">
      <c r="A21" s="856" t="s">
        <v>123</v>
      </c>
      <c r="B21" s="857"/>
      <c r="C21" s="857"/>
      <c r="D21" s="857"/>
      <c r="E21" s="857"/>
      <c r="F21" s="857"/>
      <c r="G21" s="858"/>
      <c r="H21" s="153">
        <v>359.5</v>
      </c>
      <c r="I21" s="153">
        <v>359.46</v>
      </c>
      <c r="J21" s="153">
        <f t="shared" si="1"/>
        <v>-4.0000000000020464E-2</v>
      </c>
      <c r="K21" s="853" t="s">
        <v>172</v>
      </c>
      <c r="L21" s="854"/>
      <c r="M21" s="855"/>
    </row>
    <row r="22" spans="1:13" ht="18" hidden="1" customHeight="1">
      <c r="A22" s="856" t="s">
        <v>181</v>
      </c>
      <c r="B22" s="857"/>
      <c r="C22" s="857"/>
      <c r="D22" s="857"/>
      <c r="E22" s="857"/>
      <c r="F22" s="857"/>
      <c r="G22" s="858"/>
      <c r="H22" s="153">
        <v>784</v>
      </c>
      <c r="I22" s="153">
        <v>784</v>
      </c>
      <c r="J22" s="153">
        <f t="shared" si="1"/>
        <v>0</v>
      </c>
      <c r="K22" s="853" t="s">
        <v>186</v>
      </c>
      <c r="L22" s="854"/>
      <c r="M22" s="855"/>
    </row>
    <row r="23" spans="1:13" ht="18" hidden="1" customHeight="1">
      <c r="A23" s="856" t="s">
        <v>139</v>
      </c>
      <c r="B23" s="857"/>
      <c r="C23" s="857"/>
      <c r="D23" s="857"/>
      <c r="E23" s="857"/>
      <c r="F23" s="857"/>
      <c r="G23" s="858"/>
      <c r="H23" s="153">
        <v>13727</v>
      </c>
      <c r="I23" s="153">
        <v>13727</v>
      </c>
      <c r="J23" s="153">
        <f t="shared" si="1"/>
        <v>0</v>
      </c>
      <c r="K23" s="853" t="s">
        <v>187</v>
      </c>
      <c r="L23" s="854"/>
      <c r="M23" s="855"/>
    </row>
    <row r="24" spans="1:13" ht="28.5" hidden="1" customHeight="1">
      <c r="A24" s="856" t="s">
        <v>77</v>
      </c>
      <c r="B24" s="857"/>
      <c r="C24" s="857"/>
      <c r="D24" s="857"/>
      <c r="E24" s="857"/>
      <c r="F24" s="857"/>
      <c r="G24" s="858"/>
      <c r="H24" s="156">
        <v>5761</v>
      </c>
      <c r="I24" s="156">
        <v>5761</v>
      </c>
      <c r="J24" s="153">
        <f t="shared" si="1"/>
        <v>0</v>
      </c>
      <c r="K24" s="853" t="s">
        <v>184</v>
      </c>
      <c r="L24" s="854"/>
      <c r="M24" s="855"/>
    </row>
    <row r="25" spans="1:13" ht="48.75" hidden="1" customHeight="1">
      <c r="A25" s="884" t="s">
        <v>127</v>
      </c>
      <c r="B25" s="885"/>
      <c r="C25" s="885"/>
      <c r="D25" s="885"/>
      <c r="E25" s="885"/>
      <c r="F25" s="885"/>
      <c r="G25" s="886"/>
      <c r="H25" s="150">
        <f>H27</f>
        <v>0</v>
      </c>
      <c r="I25" s="150">
        <f>I27</f>
        <v>0</v>
      </c>
      <c r="J25" s="151">
        <f t="shared" si="1"/>
        <v>0</v>
      </c>
      <c r="K25" s="769"/>
      <c r="L25" s="823"/>
      <c r="M25" s="824"/>
    </row>
    <row r="26" spans="1:13" ht="18.75" hidden="1" customHeight="1">
      <c r="A26" s="856" t="s">
        <v>27</v>
      </c>
      <c r="B26" s="857"/>
      <c r="C26" s="857"/>
      <c r="D26" s="857"/>
      <c r="E26" s="857"/>
      <c r="F26" s="857"/>
      <c r="G26" s="858"/>
      <c r="H26" s="157"/>
      <c r="I26" s="153"/>
      <c r="J26" s="153"/>
      <c r="K26" s="853"/>
      <c r="L26" s="854"/>
      <c r="M26" s="855"/>
    </row>
    <row r="27" spans="1:13" ht="20.25" hidden="1" customHeight="1">
      <c r="A27" s="856" t="s">
        <v>77</v>
      </c>
      <c r="B27" s="857"/>
      <c r="C27" s="857"/>
      <c r="D27" s="857"/>
      <c r="E27" s="857"/>
      <c r="F27" s="857"/>
      <c r="G27" s="858"/>
      <c r="H27" s="153">
        <v>0</v>
      </c>
      <c r="I27" s="153">
        <v>0</v>
      </c>
      <c r="J27" s="153">
        <f t="shared" ref="J27" si="2">I27-H27</f>
        <v>0</v>
      </c>
      <c r="K27" s="853"/>
      <c r="L27" s="854"/>
      <c r="M27" s="855"/>
    </row>
    <row r="28" spans="1:13" ht="42" hidden="1" customHeight="1">
      <c r="A28" s="899" t="s">
        <v>76</v>
      </c>
      <c r="B28" s="900"/>
      <c r="C28" s="900"/>
      <c r="D28" s="900"/>
      <c r="E28" s="900"/>
      <c r="F28" s="900"/>
      <c r="G28" s="901"/>
      <c r="H28" s="158">
        <v>100705</v>
      </c>
      <c r="I28" s="158">
        <v>100943</v>
      </c>
      <c r="J28" s="159">
        <f>I28-H28</f>
        <v>238</v>
      </c>
      <c r="K28" s="918" t="s">
        <v>21</v>
      </c>
      <c r="L28" s="919"/>
      <c r="M28" s="920"/>
    </row>
    <row r="29" spans="1:13" ht="37.5" hidden="1" customHeight="1">
      <c r="A29" s="890" t="s">
        <v>129</v>
      </c>
      <c r="B29" s="891"/>
      <c r="C29" s="891"/>
      <c r="D29" s="891"/>
      <c r="E29" s="891"/>
      <c r="F29" s="891"/>
      <c r="G29" s="892"/>
      <c r="H29" s="301" t="s">
        <v>21</v>
      </c>
      <c r="I29" s="302" t="s">
        <v>21</v>
      </c>
      <c r="J29" s="161">
        <v>0</v>
      </c>
      <c r="K29" s="769" t="s">
        <v>21</v>
      </c>
      <c r="L29" s="823"/>
      <c r="M29" s="824"/>
    </row>
    <row r="30" spans="1:13" ht="36" hidden="1" customHeight="1">
      <c r="A30" s="893" t="s">
        <v>85</v>
      </c>
      <c r="B30" s="894"/>
      <c r="C30" s="894"/>
      <c r="D30" s="894"/>
      <c r="E30" s="894"/>
      <c r="F30" s="894"/>
      <c r="G30" s="895"/>
      <c r="H30" s="299" t="s">
        <v>195</v>
      </c>
      <c r="I30" s="299" t="s">
        <v>195</v>
      </c>
      <c r="J30" s="299">
        <v>0</v>
      </c>
      <c r="K30" s="769" t="s">
        <v>21</v>
      </c>
      <c r="L30" s="823"/>
      <c r="M30" s="824"/>
    </row>
    <row r="31" spans="1:13" ht="42.75" hidden="1" customHeight="1" thickBot="1">
      <c r="A31" s="896" t="s">
        <v>25</v>
      </c>
      <c r="B31" s="897"/>
      <c r="C31" s="897"/>
      <c r="D31" s="897"/>
      <c r="E31" s="897"/>
      <c r="F31" s="897"/>
      <c r="G31" s="898"/>
      <c r="H31" s="303">
        <v>0</v>
      </c>
      <c r="I31" s="303">
        <v>0</v>
      </c>
      <c r="J31" s="303" t="s">
        <v>21</v>
      </c>
      <c r="K31" s="756"/>
      <c r="L31" s="848"/>
      <c r="M31" s="849"/>
    </row>
    <row r="32" spans="1:13" ht="18" hidden="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ht="40.5" hidden="1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2" s="16" customFormat="1" ht="29.25" hidden="1" customHeight="1" thickBot="1">
      <c r="A34" s="26"/>
      <c r="B34" s="887" t="s">
        <v>32</v>
      </c>
      <c r="C34" s="888"/>
      <c r="D34" s="888"/>
      <c r="E34" s="888"/>
      <c r="F34" s="888"/>
      <c r="G34" s="888"/>
      <c r="H34" s="888"/>
      <c r="I34" s="888"/>
      <c r="J34" s="888"/>
      <c r="K34" s="889"/>
      <c r="L34"/>
    </row>
    <row r="35" spans="1:12" s="16" customFormat="1" ht="15.75" hidden="1" customHeight="1">
      <c r="A35" s="27"/>
      <c r="B35" s="926" t="s">
        <v>19</v>
      </c>
      <c r="C35" s="927"/>
      <c r="D35" s="927"/>
      <c r="E35" s="927"/>
      <c r="F35" s="928"/>
      <c r="G35" s="873" t="s">
        <v>101</v>
      </c>
      <c r="H35" s="873" t="s">
        <v>102</v>
      </c>
      <c r="I35" s="932" t="s">
        <v>103</v>
      </c>
      <c r="J35" s="921" t="s">
        <v>96</v>
      </c>
      <c r="K35" s="922"/>
      <c r="L35"/>
    </row>
    <row r="36" spans="1:12" s="16" customFormat="1" ht="140.25" hidden="1" customHeight="1" thickBot="1">
      <c r="A36" s="27"/>
      <c r="B36" s="929"/>
      <c r="C36" s="930"/>
      <c r="D36" s="930"/>
      <c r="E36" s="930"/>
      <c r="F36" s="931"/>
      <c r="G36" s="874"/>
      <c r="H36" s="874"/>
      <c r="I36" s="933"/>
      <c r="J36" s="38" t="s">
        <v>97</v>
      </c>
      <c r="K36" s="28" t="s">
        <v>100</v>
      </c>
      <c r="L36"/>
    </row>
    <row r="37" spans="1:12" s="16" customFormat="1" ht="37.5" hidden="1" customHeight="1" thickBot="1">
      <c r="A37" s="26"/>
      <c r="B37" s="865" t="s">
        <v>98</v>
      </c>
      <c r="C37" s="866"/>
      <c r="D37" s="866"/>
      <c r="E37" s="866"/>
      <c r="F37" s="867"/>
      <c r="G37" s="261">
        <v>0.04</v>
      </c>
      <c r="H37" s="261">
        <v>34514.53</v>
      </c>
      <c r="I37" s="261">
        <v>34514.53</v>
      </c>
      <c r="J37" s="262">
        <f t="shared" ref="J37:J45" si="3">I37/G37*100-100</f>
        <v>86286225</v>
      </c>
      <c r="K37" s="263">
        <f t="shared" ref="K37:K45" si="4">I37/H37*100-100</f>
        <v>0</v>
      </c>
      <c r="L37"/>
    </row>
    <row r="38" spans="1:12" s="16" customFormat="1" ht="35.25" hidden="1" customHeight="1" thickBot="1">
      <c r="A38" s="26"/>
      <c r="B38" s="865" t="s">
        <v>28</v>
      </c>
      <c r="C38" s="866"/>
      <c r="D38" s="866"/>
      <c r="E38" s="866"/>
      <c r="F38" s="867"/>
      <c r="G38" s="189">
        <f>G40+G45+G46+G47+G48</f>
        <v>3636943</v>
      </c>
      <c r="H38" s="189">
        <f>H40+H45+H46+H47+H48</f>
        <v>3636943</v>
      </c>
      <c r="I38" s="190">
        <f>I40+I45+I46+I47+I48</f>
        <v>3636943</v>
      </c>
      <c r="J38" s="264">
        <f t="shared" si="3"/>
        <v>0</v>
      </c>
      <c r="K38" s="265">
        <f t="shared" si="4"/>
        <v>0</v>
      </c>
      <c r="L38"/>
    </row>
    <row r="39" spans="1:12" s="16" customFormat="1" ht="15" hidden="1" customHeight="1">
      <c r="A39" s="26"/>
      <c r="B39" s="915" t="s">
        <v>29</v>
      </c>
      <c r="C39" s="916"/>
      <c r="D39" s="916"/>
      <c r="E39" s="916"/>
      <c r="F39" s="917"/>
      <c r="G39" s="266"/>
      <c r="H39" s="266"/>
      <c r="I39" s="267"/>
      <c r="J39" s="268"/>
      <c r="K39" s="269"/>
      <c r="L39"/>
    </row>
    <row r="40" spans="1:12" s="16" customFormat="1" ht="37.5" hidden="1" customHeight="1">
      <c r="A40" s="26"/>
      <c r="B40" s="909" t="s">
        <v>30</v>
      </c>
      <c r="C40" s="910"/>
      <c r="D40" s="910"/>
      <c r="E40" s="910"/>
      <c r="F40" s="911"/>
      <c r="G40" s="270">
        <f>SUM(G42:G44)</f>
        <v>3300000</v>
      </c>
      <c r="H40" s="270">
        <f>SUM(H42:H44)</f>
        <v>3300000</v>
      </c>
      <c r="I40" s="271">
        <f>SUM(I42:I44)</f>
        <v>3300000</v>
      </c>
      <c r="J40" s="272">
        <f t="shared" si="3"/>
        <v>0</v>
      </c>
      <c r="K40" s="273">
        <f t="shared" si="4"/>
        <v>0</v>
      </c>
      <c r="L40"/>
    </row>
    <row r="41" spans="1:12" s="16" customFormat="1" ht="31.5" hidden="1" customHeight="1">
      <c r="A41" s="26"/>
      <c r="B41" s="912" t="s">
        <v>68</v>
      </c>
      <c r="C41" s="913"/>
      <c r="D41" s="913"/>
      <c r="E41" s="913"/>
      <c r="F41" s="914"/>
      <c r="G41" s="274"/>
      <c r="H41" s="274"/>
      <c r="I41" s="275"/>
      <c r="J41" s="276"/>
      <c r="K41" s="277"/>
      <c r="L41"/>
    </row>
    <row r="42" spans="1:12" s="16" customFormat="1" ht="23.25" hidden="1" customHeight="1">
      <c r="A42" s="26">
        <v>9.14</v>
      </c>
      <c r="B42" s="912" t="s">
        <v>63</v>
      </c>
      <c r="C42" s="913"/>
      <c r="D42" s="913"/>
      <c r="E42" s="913"/>
      <c r="F42" s="914"/>
      <c r="G42" s="110">
        <v>3300000</v>
      </c>
      <c r="H42" s="278">
        <v>3300000</v>
      </c>
      <c r="I42" s="110">
        <v>3300000</v>
      </c>
      <c r="J42" s="276">
        <f t="shared" si="3"/>
        <v>0</v>
      </c>
      <c r="K42" s="277">
        <f t="shared" si="4"/>
        <v>0</v>
      </c>
      <c r="L42"/>
    </row>
    <row r="43" spans="1:12" s="16" customFormat="1" ht="20.25" hidden="1" customHeight="1">
      <c r="A43" s="26"/>
      <c r="B43" s="912" t="s">
        <v>64</v>
      </c>
      <c r="C43" s="913"/>
      <c r="D43" s="913"/>
      <c r="E43" s="913"/>
      <c r="F43" s="914"/>
      <c r="G43" s="110"/>
      <c r="H43" s="278"/>
      <c r="I43" s="110"/>
      <c r="J43" s="276" t="e">
        <f t="shared" si="3"/>
        <v>#DIV/0!</v>
      </c>
      <c r="K43" s="277" t="e">
        <f t="shared" si="4"/>
        <v>#DIV/0!</v>
      </c>
      <c r="L43"/>
    </row>
    <row r="44" spans="1:12" s="16" customFormat="1" ht="19.5" hidden="1" customHeight="1">
      <c r="A44" s="26"/>
      <c r="B44" s="935" t="s">
        <v>173</v>
      </c>
      <c r="C44" s="936"/>
      <c r="D44" s="936"/>
      <c r="E44" s="936"/>
      <c r="F44" s="937"/>
      <c r="G44" s="279">
        <v>0</v>
      </c>
      <c r="H44" s="280">
        <v>0</v>
      </c>
      <c r="I44" s="279">
        <v>0</v>
      </c>
      <c r="J44" s="281">
        <v>0</v>
      </c>
      <c r="K44" s="282">
        <v>0</v>
      </c>
      <c r="L44"/>
    </row>
    <row r="45" spans="1:12" s="16" customFormat="1" ht="28.5" hidden="1" customHeight="1">
      <c r="A45" s="26"/>
      <c r="B45" s="938" t="s">
        <v>66</v>
      </c>
      <c r="C45" s="939"/>
      <c r="D45" s="939"/>
      <c r="E45" s="939"/>
      <c r="F45" s="940"/>
      <c r="G45" s="250">
        <v>230000</v>
      </c>
      <c r="H45" s="249">
        <v>230000</v>
      </c>
      <c r="I45" s="250">
        <v>230000</v>
      </c>
      <c r="J45" s="251">
        <f t="shared" si="3"/>
        <v>0</v>
      </c>
      <c r="K45" s="252">
        <f t="shared" si="4"/>
        <v>0</v>
      </c>
      <c r="L45"/>
    </row>
    <row r="46" spans="1:12" s="16" customFormat="1" ht="28.5" hidden="1" customHeight="1">
      <c r="A46" s="26"/>
      <c r="B46" s="938" t="s">
        <v>31</v>
      </c>
      <c r="C46" s="939"/>
      <c r="D46" s="939"/>
      <c r="E46" s="939"/>
      <c r="F46" s="940"/>
      <c r="G46" s="249">
        <v>0</v>
      </c>
      <c r="H46" s="249">
        <v>0</v>
      </c>
      <c r="I46" s="250">
        <v>0</v>
      </c>
      <c r="J46" s="251">
        <v>0</v>
      </c>
      <c r="K46" s="252">
        <v>0</v>
      </c>
      <c r="L46"/>
    </row>
    <row r="47" spans="1:12" s="16" customFormat="1" ht="31.5" hidden="1" customHeight="1">
      <c r="A47" s="26"/>
      <c r="B47" s="875" t="s">
        <v>52</v>
      </c>
      <c r="C47" s="876"/>
      <c r="D47" s="876"/>
      <c r="E47" s="876"/>
      <c r="F47" s="877"/>
      <c r="G47" s="283">
        <v>100943</v>
      </c>
      <c r="H47" s="284">
        <v>100943</v>
      </c>
      <c r="I47" s="283">
        <v>100943</v>
      </c>
      <c r="J47" s="285">
        <f t="shared" ref="J47:J48" si="5">I47/G47*100-100</f>
        <v>0</v>
      </c>
      <c r="K47" s="286">
        <f t="shared" ref="K47" si="6">I47/H47*100-100</f>
        <v>0</v>
      </c>
      <c r="L47"/>
    </row>
    <row r="48" spans="1:12" s="16" customFormat="1" ht="31.5" hidden="1" customHeight="1" thickBot="1">
      <c r="A48" s="26"/>
      <c r="B48" s="875" t="s">
        <v>164</v>
      </c>
      <c r="C48" s="876"/>
      <c r="D48" s="876"/>
      <c r="E48" s="876"/>
      <c r="F48" s="877"/>
      <c r="G48" s="283">
        <v>6000</v>
      </c>
      <c r="H48" s="284">
        <v>6000</v>
      </c>
      <c r="I48" s="283">
        <v>6000</v>
      </c>
      <c r="J48" s="285">
        <f t="shared" si="5"/>
        <v>0</v>
      </c>
      <c r="K48" s="286">
        <v>0</v>
      </c>
      <c r="L48"/>
    </row>
    <row r="49" spans="1:14" s="16" customFormat="1" ht="35.25" hidden="1" customHeight="1" thickBot="1">
      <c r="A49" s="26"/>
      <c r="B49" s="865" t="s">
        <v>99</v>
      </c>
      <c r="C49" s="866"/>
      <c r="D49" s="866"/>
      <c r="E49" s="866"/>
      <c r="F49" s="867"/>
      <c r="G49" s="189">
        <f>G37+G38-I55</f>
        <v>79294.339999999851</v>
      </c>
      <c r="H49" s="287" t="s">
        <v>21</v>
      </c>
      <c r="I49" s="190">
        <f>H37+I38-K55</f>
        <v>-500443.31000000052</v>
      </c>
      <c r="J49" s="191">
        <v>100</v>
      </c>
      <c r="K49" s="192" t="s">
        <v>21</v>
      </c>
      <c r="L49"/>
    </row>
    <row r="50" spans="1:14" s="16" customFormat="1" ht="12" hidden="1" customHeight="1" thickBot="1">
      <c r="A50" s="14"/>
      <c r="B50" s="14"/>
      <c r="C50" s="14"/>
      <c r="D50" s="14"/>
      <c r="E50" s="14"/>
      <c r="F50" s="14"/>
      <c r="G50" s="15"/>
      <c r="H50" s="15"/>
      <c r="I50" s="15"/>
      <c r="J50" s="15"/>
      <c r="K50" s="15"/>
    </row>
    <row r="51" spans="1:14" ht="25.5" hidden="1" customHeight="1" thickBot="1">
      <c r="A51" s="941" t="s">
        <v>47</v>
      </c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3"/>
    </row>
    <row r="52" spans="1:14" s="16" customFormat="1" ht="12" hidden="1" customHeight="1">
      <c r="A52" s="948" t="s">
        <v>19</v>
      </c>
      <c r="B52" s="949"/>
      <c r="C52" s="949"/>
      <c r="D52" s="949"/>
      <c r="E52" s="949"/>
      <c r="F52" s="958" t="s">
        <v>104</v>
      </c>
      <c r="G52" s="924" t="s">
        <v>74</v>
      </c>
      <c r="H52" s="923" t="s">
        <v>73</v>
      </c>
      <c r="I52" s="944" t="s">
        <v>107</v>
      </c>
      <c r="J52" s="945"/>
      <c r="K52" s="945"/>
      <c r="L52" s="954" t="s">
        <v>110</v>
      </c>
      <c r="M52" s="955"/>
    </row>
    <row r="53" spans="1:14" s="16" customFormat="1" ht="14.25" hidden="1" customHeight="1">
      <c r="A53" s="950"/>
      <c r="B53" s="951"/>
      <c r="C53" s="951"/>
      <c r="D53" s="951"/>
      <c r="E53" s="951"/>
      <c r="F53" s="959"/>
      <c r="G53" s="924"/>
      <c r="H53" s="924"/>
      <c r="I53" s="946"/>
      <c r="J53" s="947"/>
      <c r="K53" s="947"/>
      <c r="L53" s="956"/>
      <c r="M53" s="957"/>
    </row>
    <row r="54" spans="1:14" s="16" customFormat="1" ht="151.5" hidden="1" customHeight="1" thickBot="1">
      <c r="A54" s="952"/>
      <c r="B54" s="953"/>
      <c r="C54" s="953"/>
      <c r="D54" s="953"/>
      <c r="E54" s="953"/>
      <c r="F54" s="960"/>
      <c r="G54" s="934"/>
      <c r="H54" s="925"/>
      <c r="I54" s="54" t="s">
        <v>106</v>
      </c>
      <c r="J54" s="55" t="s">
        <v>108</v>
      </c>
      <c r="K54" s="56" t="s">
        <v>109</v>
      </c>
      <c r="L54" s="57" t="s">
        <v>111</v>
      </c>
      <c r="M54" s="58" t="s">
        <v>112</v>
      </c>
    </row>
    <row r="55" spans="1:14" s="11" customFormat="1" ht="24" hidden="1" customHeight="1" thickBot="1">
      <c r="A55" s="831" t="s">
        <v>35</v>
      </c>
      <c r="B55" s="832"/>
      <c r="C55" s="832"/>
      <c r="D55" s="832"/>
      <c r="E55" s="832"/>
      <c r="F55" s="305"/>
      <c r="G55" s="100"/>
      <c r="H55" s="101"/>
      <c r="I55" s="188">
        <f>I57+I64+I69+I75+I78+I85+I88+I94+I100+I103+I114+I119</f>
        <v>3557648.7</v>
      </c>
      <c r="J55" s="189">
        <f>J57+J64+J69+J75+J78+J85+J88+J94+J100+J103+J114+J119</f>
        <v>4201407.1100000003</v>
      </c>
      <c r="K55" s="190">
        <f>K57+K64+K69+K75+K78+K85+K88+K94+K100+K103+K114+K119</f>
        <v>4171900.8400000003</v>
      </c>
      <c r="L55" s="191">
        <f>K55/I55*100-100</f>
        <v>17.265677187295083</v>
      </c>
      <c r="M55" s="192">
        <f>K55/J55*100-100</f>
        <v>-0.70229495089324701</v>
      </c>
      <c r="N55" s="16"/>
    </row>
    <row r="56" spans="1:14" s="16" customFormat="1" ht="19.5" hidden="1" customHeight="1" thickBot="1">
      <c r="A56" s="868" t="s">
        <v>36</v>
      </c>
      <c r="B56" s="869"/>
      <c r="C56" s="869"/>
      <c r="D56" s="869"/>
      <c r="E56" s="869"/>
      <c r="F56" s="304"/>
      <c r="G56" s="102"/>
      <c r="H56" s="103"/>
      <c r="I56" s="193"/>
      <c r="J56" s="194"/>
      <c r="K56" s="195"/>
      <c r="L56" s="196"/>
      <c r="M56" s="197"/>
      <c r="N56" s="11"/>
    </row>
    <row r="57" spans="1:14" s="16" customFormat="1" ht="20.100000000000001" hidden="1" customHeight="1">
      <c r="A57" s="794" t="s">
        <v>37</v>
      </c>
      <c r="B57" s="795"/>
      <c r="C57" s="795"/>
      <c r="D57" s="795"/>
      <c r="E57" s="795"/>
      <c r="F57" s="63">
        <v>211</v>
      </c>
      <c r="G57" s="64"/>
      <c r="H57" s="65"/>
      <c r="I57" s="198">
        <f>SUM(I59:I63)</f>
        <v>2020714.25</v>
      </c>
      <c r="J57" s="199">
        <f t="shared" ref="J57:K57" si="7">SUM(J59:J63)</f>
        <v>2702874.91</v>
      </c>
      <c r="K57" s="200">
        <f t="shared" si="7"/>
        <v>2702874.91</v>
      </c>
      <c r="L57" s="201">
        <f t="shared" ref="L57:L119" si="8">K57/I57*100-100</f>
        <v>33.758393102834816</v>
      </c>
      <c r="M57" s="202">
        <f t="shared" ref="M57:M119" si="9">K57/J57*100-100</f>
        <v>0</v>
      </c>
    </row>
    <row r="58" spans="1:14" s="16" customFormat="1" ht="17.25" hidden="1" customHeight="1">
      <c r="A58" s="796" t="s">
        <v>51</v>
      </c>
      <c r="B58" s="797"/>
      <c r="C58" s="797"/>
      <c r="D58" s="797"/>
      <c r="E58" s="797"/>
      <c r="F58" s="66"/>
      <c r="G58" s="67"/>
      <c r="H58" s="68"/>
      <c r="I58" s="203"/>
      <c r="J58" s="203"/>
      <c r="K58" s="203"/>
      <c r="L58" s="204"/>
      <c r="M58" s="205"/>
    </row>
    <row r="59" spans="1:14" s="16" customFormat="1" ht="20.100000000000001" hidden="1" customHeight="1">
      <c r="A59" s="777" t="s">
        <v>49</v>
      </c>
      <c r="B59" s="778"/>
      <c r="C59" s="778"/>
      <c r="D59" s="778"/>
      <c r="E59" s="779"/>
      <c r="F59" s="66">
        <v>211</v>
      </c>
      <c r="G59" s="69"/>
      <c r="H59" s="61">
        <v>50130</v>
      </c>
      <c r="I59" s="203">
        <v>2019120.16</v>
      </c>
      <c r="J59" s="203">
        <v>2669833.44</v>
      </c>
      <c r="K59" s="203">
        <v>2669833.44</v>
      </c>
      <c r="L59" s="206">
        <f t="shared" si="8"/>
        <v>32.227565891868466</v>
      </c>
      <c r="M59" s="207">
        <f t="shared" si="9"/>
        <v>0</v>
      </c>
    </row>
    <row r="60" spans="1:14" s="16" customFormat="1" ht="20.25" hidden="1" customHeight="1">
      <c r="A60" s="777" t="s">
        <v>174</v>
      </c>
      <c r="B60" s="778"/>
      <c r="C60" s="778"/>
      <c r="D60" s="778"/>
      <c r="E60" s="779"/>
      <c r="F60" s="66">
        <v>211</v>
      </c>
      <c r="G60" s="71"/>
      <c r="H60" s="61">
        <v>50300</v>
      </c>
      <c r="I60" s="208">
        <v>0</v>
      </c>
      <c r="J60" s="208">
        <v>0</v>
      </c>
      <c r="K60" s="208">
        <v>0</v>
      </c>
      <c r="L60" s="206">
        <v>0</v>
      </c>
      <c r="M60" s="207">
        <v>0</v>
      </c>
    </row>
    <row r="61" spans="1:14" s="16" customFormat="1" ht="20.25" hidden="1" customHeight="1">
      <c r="A61" s="788"/>
      <c r="B61" s="789"/>
      <c r="C61" s="789"/>
      <c r="D61" s="789"/>
      <c r="E61" s="790"/>
      <c r="F61" s="66">
        <v>211</v>
      </c>
      <c r="G61" s="113"/>
      <c r="H61" s="61">
        <v>60300</v>
      </c>
      <c r="I61" s="208">
        <v>0</v>
      </c>
      <c r="J61" s="208">
        <v>0</v>
      </c>
      <c r="K61" s="208">
        <v>0</v>
      </c>
      <c r="L61" s="206">
        <v>0</v>
      </c>
      <c r="M61" s="207">
        <v>0</v>
      </c>
    </row>
    <row r="62" spans="1:14" s="16" customFormat="1" ht="16.5" hidden="1" customHeight="1">
      <c r="A62" s="798" t="s">
        <v>50</v>
      </c>
      <c r="B62" s="799"/>
      <c r="C62" s="799"/>
      <c r="D62" s="799"/>
      <c r="E62" s="799"/>
      <c r="F62" s="70">
        <v>211</v>
      </c>
      <c r="G62" s="71"/>
      <c r="H62" s="72">
        <v>20101</v>
      </c>
      <c r="I62" s="210">
        <v>1594.09</v>
      </c>
      <c r="J62" s="209">
        <v>33041.47</v>
      </c>
      <c r="K62" s="210">
        <v>33041.47</v>
      </c>
      <c r="L62" s="206">
        <v>100</v>
      </c>
      <c r="M62" s="207">
        <f t="shared" si="9"/>
        <v>0</v>
      </c>
    </row>
    <row r="63" spans="1:14" s="16" customFormat="1" ht="32.25" hidden="1" customHeight="1" thickBot="1">
      <c r="A63" s="870" t="s">
        <v>175</v>
      </c>
      <c r="B63" s="871"/>
      <c r="C63" s="871"/>
      <c r="D63" s="871"/>
      <c r="E63" s="872"/>
      <c r="F63" s="70">
        <v>211</v>
      </c>
      <c r="G63" s="71"/>
      <c r="H63" s="72">
        <v>20201</v>
      </c>
      <c r="I63" s="212">
        <v>0</v>
      </c>
      <c r="J63" s="211">
        <v>0</v>
      </c>
      <c r="K63" s="212">
        <v>0</v>
      </c>
      <c r="L63" s="213">
        <v>0</v>
      </c>
      <c r="M63" s="214">
        <v>0</v>
      </c>
    </row>
    <row r="64" spans="1:14" s="16" customFormat="1" ht="20.25" hidden="1" customHeight="1">
      <c r="A64" s="802" t="s">
        <v>48</v>
      </c>
      <c r="B64" s="803"/>
      <c r="C64" s="803"/>
      <c r="D64" s="803"/>
      <c r="E64" s="803"/>
      <c r="F64" s="73">
        <v>212</v>
      </c>
      <c r="G64" s="74"/>
      <c r="H64" s="65"/>
      <c r="I64" s="198">
        <f>SUM(I66:I68)</f>
        <v>21507</v>
      </c>
      <c r="J64" s="215">
        <f>SUM(J66:J68)</f>
        <v>17463</v>
      </c>
      <c r="K64" s="216">
        <f t="shared" ref="K64" si="10">SUM(K66:K68)</f>
        <v>17463</v>
      </c>
      <c r="L64" s="217">
        <f t="shared" si="8"/>
        <v>-18.80318035988283</v>
      </c>
      <c r="M64" s="218">
        <f t="shared" si="9"/>
        <v>0</v>
      </c>
    </row>
    <row r="65" spans="1:13" s="16" customFormat="1" ht="18" hidden="1" customHeight="1">
      <c r="A65" s="796" t="s">
        <v>51</v>
      </c>
      <c r="B65" s="797"/>
      <c r="C65" s="797"/>
      <c r="D65" s="797"/>
      <c r="E65" s="797"/>
      <c r="F65" s="66"/>
      <c r="G65" s="69"/>
      <c r="H65" s="68"/>
      <c r="I65" s="219"/>
      <c r="J65" s="220"/>
      <c r="K65" s="221"/>
      <c r="L65" s="204"/>
      <c r="M65" s="205"/>
    </row>
    <row r="66" spans="1:13" s="16" customFormat="1" ht="20.100000000000001" hidden="1" customHeight="1">
      <c r="A66" s="777" t="s">
        <v>49</v>
      </c>
      <c r="B66" s="778"/>
      <c r="C66" s="778"/>
      <c r="D66" s="778"/>
      <c r="E66" s="779"/>
      <c r="F66" s="75">
        <v>212</v>
      </c>
      <c r="G66" s="71"/>
      <c r="H66" s="61">
        <v>50130</v>
      </c>
      <c r="I66" s="182">
        <v>15507</v>
      </c>
      <c r="J66" s="183">
        <v>11463</v>
      </c>
      <c r="K66" s="182">
        <v>11463</v>
      </c>
      <c r="L66" s="182">
        <f>K66/I66*100-100</f>
        <v>-26.078545173147617</v>
      </c>
      <c r="M66" s="222">
        <f t="shared" ref="M66:M67" si="11">K66/J66*100-100</f>
        <v>0</v>
      </c>
    </row>
    <row r="67" spans="1:13" s="16" customFormat="1" ht="21" hidden="1" customHeight="1">
      <c r="A67" s="788"/>
      <c r="B67" s="789"/>
      <c r="C67" s="789"/>
      <c r="D67" s="789"/>
      <c r="E67" s="790"/>
      <c r="F67" s="70">
        <v>212</v>
      </c>
      <c r="G67" s="111">
        <v>801208304</v>
      </c>
      <c r="H67" s="61">
        <v>60130</v>
      </c>
      <c r="I67" s="223">
        <v>6000</v>
      </c>
      <c r="J67" s="187">
        <v>6000</v>
      </c>
      <c r="K67" s="223">
        <v>6000</v>
      </c>
      <c r="L67" s="182">
        <f>K67/I67*100-100</f>
        <v>0</v>
      </c>
      <c r="M67" s="222">
        <f t="shared" si="11"/>
        <v>0</v>
      </c>
    </row>
    <row r="68" spans="1:13" s="16" customFormat="1" ht="21" hidden="1" customHeight="1" thickBot="1">
      <c r="A68" s="800" t="s">
        <v>50</v>
      </c>
      <c r="B68" s="801"/>
      <c r="C68" s="801"/>
      <c r="D68" s="801"/>
      <c r="E68" s="801"/>
      <c r="F68" s="77">
        <v>212</v>
      </c>
      <c r="G68" s="78"/>
      <c r="H68" s="79">
        <v>20101</v>
      </c>
      <c r="I68" s="224">
        <v>0</v>
      </c>
      <c r="J68" s="225">
        <v>0</v>
      </c>
      <c r="K68" s="224">
        <v>0</v>
      </c>
      <c r="L68" s="226">
        <v>0</v>
      </c>
      <c r="M68" s="227">
        <v>0</v>
      </c>
    </row>
    <row r="69" spans="1:13" s="16" customFormat="1" ht="27" hidden="1" customHeight="1">
      <c r="A69" s="794" t="s">
        <v>38</v>
      </c>
      <c r="B69" s="795"/>
      <c r="C69" s="795"/>
      <c r="D69" s="795"/>
      <c r="E69" s="795"/>
      <c r="F69" s="63">
        <v>213</v>
      </c>
      <c r="G69" s="80"/>
      <c r="H69" s="81"/>
      <c r="I69" s="228">
        <f>SUM(I71:I74)</f>
        <v>626969.39</v>
      </c>
      <c r="J69" s="215">
        <f>SUM(J71:J74)</f>
        <v>774776.88</v>
      </c>
      <c r="K69" s="216">
        <f t="shared" ref="K69" si="12">SUM(K71:K74)</f>
        <v>774695.56</v>
      </c>
      <c r="L69" s="217">
        <f t="shared" si="8"/>
        <v>23.561942952270769</v>
      </c>
      <c r="M69" s="218">
        <f t="shared" si="9"/>
        <v>-1.0495924968751069E-2</v>
      </c>
    </row>
    <row r="70" spans="1:13" s="16" customFormat="1" ht="27.75" hidden="1" customHeight="1">
      <c r="A70" s="796" t="s">
        <v>51</v>
      </c>
      <c r="B70" s="797"/>
      <c r="C70" s="797"/>
      <c r="D70" s="797"/>
      <c r="E70" s="797"/>
      <c r="F70" s="82"/>
      <c r="G70" s="69"/>
      <c r="H70" s="83"/>
      <c r="I70" s="219"/>
      <c r="J70" s="220"/>
      <c r="K70" s="221"/>
      <c r="L70" s="204"/>
      <c r="M70" s="205"/>
    </row>
    <row r="71" spans="1:13" s="16" customFormat="1" ht="20.100000000000001" hidden="1" customHeight="1">
      <c r="A71" s="777" t="s">
        <v>49</v>
      </c>
      <c r="B71" s="778"/>
      <c r="C71" s="778"/>
      <c r="D71" s="778"/>
      <c r="E71" s="779"/>
      <c r="F71" s="82">
        <v>213</v>
      </c>
      <c r="G71" s="60"/>
      <c r="H71" s="61">
        <v>50130</v>
      </c>
      <c r="I71" s="182">
        <v>626122.51</v>
      </c>
      <c r="J71" s="183">
        <v>764798.35</v>
      </c>
      <c r="K71" s="182">
        <v>764717.03</v>
      </c>
      <c r="L71" s="206">
        <f t="shared" si="8"/>
        <v>22.135367725399306</v>
      </c>
      <c r="M71" s="207">
        <f t="shared" si="9"/>
        <v>-1.0632868127913753E-2</v>
      </c>
    </row>
    <row r="72" spans="1:13" s="16" customFormat="1" ht="32.25" hidden="1" customHeight="1">
      <c r="A72" s="796" t="s">
        <v>174</v>
      </c>
      <c r="B72" s="797"/>
      <c r="C72" s="797"/>
      <c r="D72" s="797"/>
      <c r="E72" s="797"/>
      <c r="F72" s="82">
        <v>213</v>
      </c>
      <c r="G72" s="60"/>
      <c r="H72" s="61">
        <v>50300</v>
      </c>
      <c r="I72" s="229">
        <v>0</v>
      </c>
      <c r="J72" s="230">
        <v>0</v>
      </c>
      <c r="K72" s="229">
        <v>0</v>
      </c>
      <c r="L72" s="206">
        <v>0</v>
      </c>
      <c r="M72" s="207">
        <v>0</v>
      </c>
    </row>
    <row r="73" spans="1:13" s="16" customFormat="1" ht="20.100000000000001" hidden="1" customHeight="1">
      <c r="A73" s="798" t="s">
        <v>50</v>
      </c>
      <c r="B73" s="799"/>
      <c r="C73" s="799"/>
      <c r="D73" s="799"/>
      <c r="E73" s="799"/>
      <c r="F73" s="94">
        <v>213</v>
      </c>
      <c r="G73" s="71"/>
      <c r="H73" s="109">
        <v>20101</v>
      </c>
      <c r="I73" s="223">
        <v>846.88</v>
      </c>
      <c r="J73" s="187">
        <v>9978.5300000000007</v>
      </c>
      <c r="K73" s="223">
        <v>9978.5300000000007</v>
      </c>
      <c r="L73" s="206">
        <f t="shared" ref="L73:L74" si="13">K73/I73*100-100</f>
        <v>1078.2696485924807</v>
      </c>
      <c r="M73" s="207">
        <v>0</v>
      </c>
    </row>
    <row r="74" spans="1:13" s="16" customFormat="1" ht="33" hidden="1" customHeight="1" thickBot="1">
      <c r="A74" s="800" t="s">
        <v>175</v>
      </c>
      <c r="B74" s="801"/>
      <c r="C74" s="801"/>
      <c r="D74" s="801"/>
      <c r="E74" s="801"/>
      <c r="F74" s="307">
        <v>213</v>
      </c>
      <c r="G74" s="78"/>
      <c r="H74" s="72">
        <v>20201</v>
      </c>
      <c r="I74" s="231">
        <v>0</v>
      </c>
      <c r="J74" s="232">
        <v>0</v>
      </c>
      <c r="K74" s="231">
        <v>0</v>
      </c>
      <c r="L74" s="206" t="e">
        <f t="shared" si="13"/>
        <v>#DIV/0!</v>
      </c>
      <c r="M74" s="207">
        <v>0</v>
      </c>
    </row>
    <row r="75" spans="1:13" s="16" customFormat="1" ht="21.75" hidden="1" customHeight="1">
      <c r="A75" s="802" t="s">
        <v>39</v>
      </c>
      <c r="B75" s="803"/>
      <c r="C75" s="803"/>
      <c r="D75" s="803"/>
      <c r="E75" s="803"/>
      <c r="F75" s="73">
        <v>221</v>
      </c>
      <c r="G75" s="86"/>
      <c r="H75" s="86"/>
      <c r="I75" s="198">
        <f>SUM(I77:I77)</f>
        <v>19100.14</v>
      </c>
      <c r="J75" s="199">
        <f t="shared" ref="J75:K75" si="14">SUM(J77:J77)</f>
        <v>21725.98</v>
      </c>
      <c r="K75" s="200">
        <f t="shared" si="14"/>
        <v>18888.48</v>
      </c>
      <c r="L75" s="201">
        <f t="shared" si="8"/>
        <v>-1.1081594166325459</v>
      </c>
      <c r="M75" s="202">
        <f t="shared" si="9"/>
        <v>-13.060400497468933</v>
      </c>
    </row>
    <row r="76" spans="1:13" s="16" customFormat="1" ht="16.5" hidden="1" customHeight="1">
      <c r="A76" s="796" t="s">
        <v>51</v>
      </c>
      <c r="B76" s="797"/>
      <c r="C76" s="797"/>
      <c r="D76" s="797"/>
      <c r="E76" s="797"/>
      <c r="F76" s="82"/>
      <c r="G76" s="67"/>
      <c r="H76" s="83"/>
      <c r="I76" s="219"/>
      <c r="J76" s="220"/>
      <c r="K76" s="221"/>
      <c r="L76" s="204"/>
      <c r="M76" s="205"/>
    </row>
    <row r="77" spans="1:13" s="16" customFormat="1" ht="20.100000000000001" hidden="1" customHeight="1" thickBot="1">
      <c r="A77" s="798" t="s">
        <v>49</v>
      </c>
      <c r="B77" s="799"/>
      <c r="C77" s="799"/>
      <c r="D77" s="799"/>
      <c r="E77" s="799"/>
      <c r="F77" s="59">
        <v>221</v>
      </c>
      <c r="G77" s="71"/>
      <c r="H77" s="72">
        <v>50130</v>
      </c>
      <c r="I77" s="186">
        <v>19100.14</v>
      </c>
      <c r="J77" s="233">
        <v>21725.98</v>
      </c>
      <c r="K77" s="186">
        <v>18888.48</v>
      </c>
      <c r="L77" s="184">
        <f t="shared" si="8"/>
        <v>-1.1081594166325459</v>
      </c>
      <c r="M77" s="185">
        <f t="shared" si="9"/>
        <v>-13.060400497468933</v>
      </c>
    </row>
    <row r="78" spans="1:13" s="16" customFormat="1" ht="20.100000000000001" hidden="1" customHeight="1">
      <c r="A78" s="802" t="s">
        <v>78</v>
      </c>
      <c r="B78" s="803"/>
      <c r="C78" s="803"/>
      <c r="D78" s="803"/>
      <c r="E78" s="803"/>
      <c r="F78" s="73">
        <v>222</v>
      </c>
      <c r="G78" s="86"/>
      <c r="H78" s="86"/>
      <c r="I78" s="234">
        <f>SUM(I80:I81)</f>
        <v>0</v>
      </c>
      <c r="J78" s="199">
        <f t="shared" ref="J78:K78" si="15">SUM(J80:J81)</f>
        <v>0</v>
      </c>
      <c r="K78" s="200">
        <f t="shared" si="15"/>
        <v>0</v>
      </c>
      <c r="L78" s="201" t="e">
        <f t="shared" si="8"/>
        <v>#DIV/0!</v>
      </c>
      <c r="M78" s="202">
        <v>0</v>
      </c>
    </row>
    <row r="79" spans="1:13" s="16" customFormat="1" ht="19.5" hidden="1" customHeight="1">
      <c r="A79" s="796" t="s">
        <v>51</v>
      </c>
      <c r="B79" s="797"/>
      <c r="C79" s="797"/>
      <c r="D79" s="797"/>
      <c r="E79" s="797"/>
      <c r="F79" s="82"/>
      <c r="G79" s="67"/>
      <c r="H79" s="83"/>
      <c r="I79" s="219"/>
      <c r="J79" s="220"/>
      <c r="K79" s="221"/>
      <c r="L79" s="204"/>
      <c r="M79" s="205"/>
    </row>
    <row r="80" spans="1:13" s="16" customFormat="1" ht="21" hidden="1" customHeight="1">
      <c r="A80" s="796" t="s">
        <v>49</v>
      </c>
      <c r="B80" s="797"/>
      <c r="C80" s="797"/>
      <c r="D80" s="797"/>
      <c r="E80" s="797"/>
      <c r="F80" s="82">
        <v>222</v>
      </c>
      <c r="G80" s="60"/>
      <c r="H80" s="108">
        <v>50130</v>
      </c>
      <c r="I80" s="229">
        <v>0</v>
      </c>
      <c r="J80" s="230">
        <v>0</v>
      </c>
      <c r="K80" s="229">
        <v>0</v>
      </c>
      <c r="L80" s="235">
        <v>100</v>
      </c>
      <c r="M80" s="236">
        <v>0</v>
      </c>
    </row>
    <row r="81" spans="1:14" s="16" customFormat="1" ht="21" hidden="1" customHeight="1" thickBot="1">
      <c r="A81" s="813" t="s">
        <v>50</v>
      </c>
      <c r="B81" s="814"/>
      <c r="C81" s="814"/>
      <c r="D81" s="814"/>
      <c r="E81" s="814"/>
      <c r="F81" s="106">
        <v>222</v>
      </c>
      <c r="G81" s="90"/>
      <c r="H81" s="107">
        <v>20101</v>
      </c>
      <c r="I81" s="237">
        <v>0</v>
      </c>
      <c r="J81" s="238">
        <v>0</v>
      </c>
      <c r="K81" s="237">
        <v>0</v>
      </c>
      <c r="L81" s="239">
        <v>0</v>
      </c>
      <c r="M81" s="240">
        <v>0</v>
      </c>
    </row>
    <row r="82" spans="1:14" s="16" customFormat="1" ht="30.75" hidden="1" customHeight="1">
      <c r="A82" s="794" t="s">
        <v>209</v>
      </c>
      <c r="B82" s="795"/>
      <c r="C82" s="795"/>
      <c r="D82" s="795"/>
      <c r="E82" s="795"/>
      <c r="F82" s="63" t="s">
        <v>210</v>
      </c>
      <c r="G82" s="81"/>
      <c r="H82" s="81"/>
      <c r="I82" s="241">
        <f>SUM(I84:I84)</f>
        <v>0</v>
      </c>
      <c r="J82" s="215">
        <f t="shared" ref="J82:K82" si="16">SUM(J84:J84)</f>
        <v>29358</v>
      </c>
      <c r="K82" s="216">
        <f t="shared" si="16"/>
        <v>29358</v>
      </c>
      <c r="L82" s="217" t="e">
        <f t="shared" ref="L82" si="17">K82/I82*100-100</f>
        <v>#DIV/0!</v>
      </c>
      <c r="M82" s="218">
        <f t="shared" ref="M82" si="18">K82/J82*100-100</f>
        <v>0</v>
      </c>
    </row>
    <row r="83" spans="1:14" s="16" customFormat="1" ht="16.5" hidden="1" customHeight="1">
      <c r="A83" s="796" t="s">
        <v>51</v>
      </c>
      <c r="B83" s="797"/>
      <c r="C83" s="797"/>
      <c r="D83" s="797"/>
      <c r="E83" s="797"/>
      <c r="F83" s="82"/>
      <c r="G83" s="67"/>
      <c r="H83" s="83"/>
      <c r="I83" s="219"/>
      <c r="J83" s="220"/>
      <c r="K83" s="221"/>
      <c r="L83" s="204"/>
      <c r="M83" s="205"/>
    </row>
    <row r="84" spans="1:14" s="16" customFormat="1" ht="29.25" hidden="1" customHeight="1" thickBot="1">
      <c r="A84" s="800" t="s">
        <v>49</v>
      </c>
      <c r="B84" s="801"/>
      <c r="C84" s="801"/>
      <c r="D84" s="801"/>
      <c r="E84" s="801"/>
      <c r="F84" s="307" t="s">
        <v>210</v>
      </c>
      <c r="G84" s="84"/>
      <c r="H84" s="79">
        <v>50130</v>
      </c>
      <c r="I84" s="226">
        <v>0</v>
      </c>
      <c r="J84" s="253">
        <v>29358</v>
      </c>
      <c r="K84" s="226">
        <v>29358</v>
      </c>
      <c r="L84" s="213" t="e">
        <f t="shared" ref="L84" si="19">K84/I84*100-100</f>
        <v>#DIV/0!</v>
      </c>
      <c r="M84" s="214">
        <f t="shared" ref="M84" si="20">K84/J84*100-100</f>
        <v>0</v>
      </c>
    </row>
    <row r="85" spans="1:14" s="16" customFormat="1" ht="30.75" hidden="1" customHeight="1">
      <c r="A85" s="794" t="s">
        <v>40</v>
      </c>
      <c r="B85" s="795"/>
      <c r="C85" s="795"/>
      <c r="D85" s="795"/>
      <c r="E85" s="795"/>
      <c r="F85" s="63" t="s">
        <v>105</v>
      </c>
      <c r="G85" s="81"/>
      <c r="H85" s="81"/>
      <c r="I85" s="241">
        <f>SUM(I87:I87)</f>
        <v>20390.45</v>
      </c>
      <c r="J85" s="215">
        <f t="shared" ref="J85:K85" si="21">SUM(J87:J87)</f>
        <v>51037.08</v>
      </c>
      <c r="K85" s="216">
        <f t="shared" si="21"/>
        <v>48076.17</v>
      </c>
      <c r="L85" s="217">
        <f t="shared" si="8"/>
        <v>135.77787640782816</v>
      </c>
      <c r="M85" s="218">
        <f t="shared" si="9"/>
        <v>-5.8014878594151611</v>
      </c>
    </row>
    <row r="86" spans="1:14" s="16" customFormat="1" ht="16.5" hidden="1" customHeight="1">
      <c r="A86" s="796" t="s">
        <v>51</v>
      </c>
      <c r="B86" s="797"/>
      <c r="C86" s="797"/>
      <c r="D86" s="797"/>
      <c r="E86" s="797"/>
      <c r="F86" s="82"/>
      <c r="G86" s="67"/>
      <c r="H86" s="83"/>
      <c r="I86" s="219"/>
      <c r="J86" s="220"/>
      <c r="K86" s="221"/>
      <c r="L86" s="204"/>
      <c r="M86" s="205"/>
    </row>
    <row r="87" spans="1:14" s="16" customFormat="1" ht="29.25" hidden="1" customHeight="1" thickBot="1">
      <c r="A87" s="798" t="s">
        <v>49</v>
      </c>
      <c r="B87" s="799"/>
      <c r="C87" s="799"/>
      <c r="D87" s="799"/>
      <c r="E87" s="799"/>
      <c r="F87" s="59" t="s">
        <v>105</v>
      </c>
      <c r="G87" s="71"/>
      <c r="H87" s="72">
        <v>50130</v>
      </c>
      <c r="I87" s="186">
        <v>20390.45</v>
      </c>
      <c r="J87" s="233">
        <v>51037.08</v>
      </c>
      <c r="K87" s="186">
        <v>48076.17</v>
      </c>
      <c r="L87" s="184">
        <f t="shared" si="8"/>
        <v>135.77787640782816</v>
      </c>
      <c r="M87" s="214">
        <f t="shared" si="9"/>
        <v>-5.8014878594151611</v>
      </c>
    </row>
    <row r="88" spans="1:14" s="2" customFormat="1" ht="34.5" hidden="1" customHeight="1">
      <c r="A88" s="802" t="s">
        <v>41</v>
      </c>
      <c r="B88" s="803"/>
      <c r="C88" s="803"/>
      <c r="D88" s="803"/>
      <c r="E88" s="803"/>
      <c r="F88" s="73">
        <v>225</v>
      </c>
      <c r="G88" s="86"/>
      <c r="H88" s="86"/>
      <c r="I88" s="242">
        <f>SUM(I90:I93)</f>
        <v>71340</v>
      </c>
      <c r="J88" s="243">
        <f t="shared" ref="J88:K88" si="22">SUM(J90:J93)</f>
        <v>115254.58</v>
      </c>
      <c r="K88" s="244">
        <f t="shared" si="22"/>
        <v>101284.58</v>
      </c>
      <c r="L88" s="201">
        <f t="shared" si="8"/>
        <v>41.974460330810217</v>
      </c>
      <c r="M88" s="218">
        <f t="shared" si="9"/>
        <v>-12.120993369634419</v>
      </c>
      <c r="N88" s="16"/>
    </row>
    <row r="89" spans="1:14" s="16" customFormat="1" ht="15.75" hidden="1" customHeight="1">
      <c r="A89" s="796" t="s">
        <v>51</v>
      </c>
      <c r="B89" s="797"/>
      <c r="C89" s="797"/>
      <c r="D89" s="797"/>
      <c r="E89" s="797"/>
      <c r="F89" s="87"/>
      <c r="G89" s="67"/>
      <c r="H89" s="83"/>
      <c r="I89" s="219"/>
      <c r="J89" s="220"/>
      <c r="K89" s="221"/>
      <c r="L89" s="204"/>
      <c r="M89" s="205"/>
    </row>
    <row r="90" spans="1:14" s="16" customFormat="1" ht="20.100000000000001" hidden="1" customHeight="1">
      <c r="A90" s="777" t="s">
        <v>49</v>
      </c>
      <c r="B90" s="778"/>
      <c r="C90" s="778"/>
      <c r="D90" s="778"/>
      <c r="E90" s="779"/>
      <c r="F90" s="88">
        <v>225</v>
      </c>
      <c r="G90" s="60"/>
      <c r="H90" s="61">
        <v>50130</v>
      </c>
      <c r="I90" s="245">
        <v>65340</v>
      </c>
      <c r="J90" s="246">
        <v>115254.58</v>
      </c>
      <c r="K90" s="245">
        <v>101284.58</v>
      </c>
      <c r="L90" s="247">
        <f t="shared" si="8"/>
        <v>55.011600857055413</v>
      </c>
      <c r="M90" s="248">
        <f t="shared" si="9"/>
        <v>-12.120993369634419</v>
      </c>
    </row>
    <row r="91" spans="1:14" s="16" customFormat="1" ht="20.100000000000001" hidden="1" customHeight="1">
      <c r="A91" s="780"/>
      <c r="B91" s="781"/>
      <c r="C91" s="781"/>
      <c r="D91" s="781"/>
      <c r="E91" s="782"/>
      <c r="F91" s="88">
        <v>225</v>
      </c>
      <c r="G91" s="112">
        <v>801204059</v>
      </c>
      <c r="H91" s="61">
        <v>60130</v>
      </c>
      <c r="I91" s="245">
        <v>0</v>
      </c>
      <c r="J91" s="246">
        <v>0</v>
      </c>
      <c r="K91" s="245">
        <v>0</v>
      </c>
      <c r="L91" s="247" t="e">
        <f t="shared" si="8"/>
        <v>#DIV/0!</v>
      </c>
      <c r="M91" s="248">
        <v>0</v>
      </c>
    </row>
    <row r="92" spans="1:14" s="16" customFormat="1" ht="20.100000000000001" hidden="1" customHeight="1">
      <c r="A92" s="780"/>
      <c r="B92" s="781"/>
      <c r="C92" s="781"/>
      <c r="D92" s="781"/>
      <c r="E92" s="782"/>
      <c r="F92" s="88">
        <v>225</v>
      </c>
      <c r="G92" s="113"/>
      <c r="H92" s="61">
        <v>60130</v>
      </c>
      <c r="I92" s="245">
        <v>0</v>
      </c>
      <c r="J92" s="246">
        <v>0</v>
      </c>
      <c r="K92" s="245">
        <v>0</v>
      </c>
      <c r="L92" s="247">
        <v>0</v>
      </c>
      <c r="M92" s="248">
        <v>0</v>
      </c>
    </row>
    <row r="93" spans="1:14" s="16" customFormat="1" ht="30" hidden="1" customHeight="1" thickBot="1">
      <c r="A93" s="800" t="s">
        <v>175</v>
      </c>
      <c r="B93" s="801"/>
      <c r="C93" s="801"/>
      <c r="D93" s="801"/>
      <c r="E93" s="801"/>
      <c r="F93" s="106">
        <v>225</v>
      </c>
      <c r="G93" s="90"/>
      <c r="H93" s="107">
        <v>20201</v>
      </c>
      <c r="I93" s="237">
        <v>6000</v>
      </c>
      <c r="J93" s="238">
        <v>0</v>
      </c>
      <c r="K93" s="237">
        <v>0</v>
      </c>
      <c r="L93" s="239">
        <v>100</v>
      </c>
      <c r="M93" s="240">
        <v>0</v>
      </c>
    </row>
    <row r="94" spans="1:14" s="16" customFormat="1" ht="15.75" hidden="1" customHeight="1">
      <c r="A94" s="802" t="s">
        <v>42</v>
      </c>
      <c r="B94" s="803"/>
      <c r="C94" s="803"/>
      <c r="D94" s="803"/>
      <c r="E94" s="803"/>
      <c r="F94" s="73">
        <v>226</v>
      </c>
      <c r="G94" s="65"/>
      <c r="H94" s="65"/>
      <c r="I94" s="234">
        <f>SUM(I96:I99)</f>
        <v>115857.73</v>
      </c>
      <c r="J94" s="249">
        <f>SUM(J96:J99)</f>
        <v>128737.66</v>
      </c>
      <c r="K94" s="250">
        <f>SUM(K96:K99)</f>
        <v>126337.66</v>
      </c>
      <c r="L94" s="251">
        <f t="shared" si="8"/>
        <v>9.0455164277774287</v>
      </c>
      <c r="M94" s="252">
        <f t="shared" si="9"/>
        <v>-1.8642563489191843</v>
      </c>
      <c r="N94" s="2"/>
    </row>
    <row r="95" spans="1:14" s="16" customFormat="1" ht="20.25" hidden="1" customHeight="1">
      <c r="A95" s="796" t="s">
        <v>51</v>
      </c>
      <c r="B95" s="797"/>
      <c r="C95" s="797"/>
      <c r="D95" s="797"/>
      <c r="E95" s="797"/>
      <c r="F95" s="87"/>
      <c r="G95" s="67"/>
      <c r="H95" s="68"/>
      <c r="I95" s="219"/>
      <c r="J95" s="220"/>
      <c r="K95" s="221"/>
      <c r="L95" s="204"/>
      <c r="M95" s="205"/>
    </row>
    <row r="96" spans="1:14" s="16" customFormat="1" ht="20.100000000000001" hidden="1" customHeight="1">
      <c r="A96" s="777" t="s">
        <v>49</v>
      </c>
      <c r="B96" s="778"/>
      <c r="C96" s="778"/>
      <c r="D96" s="778"/>
      <c r="E96" s="779"/>
      <c r="F96" s="88">
        <v>226</v>
      </c>
      <c r="G96" s="60"/>
      <c r="H96" s="61">
        <v>50130</v>
      </c>
      <c r="I96" s="182">
        <v>103857.73</v>
      </c>
      <c r="J96" s="183">
        <v>128737.66</v>
      </c>
      <c r="K96" s="182">
        <v>126337.66</v>
      </c>
      <c r="L96" s="206">
        <f t="shared" si="8"/>
        <v>21.644927151787357</v>
      </c>
      <c r="M96" s="207">
        <f t="shared" si="9"/>
        <v>-1.8642563489191843</v>
      </c>
    </row>
    <row r="97" spans="1:13" s="16" customFormat="1" ht="20.100000000000001" hidden="1" customHeight="1">
      <c r="A97" s="780"/>
      <c r="B97" s="781"/>
      <c r="C97" s="781"/>
      <c r="D97" s="781"/>
      <c r="E97" s="782"/>
      <c r="F97" s="88">
        <v>226</v>
      </c>
      <c r="G97" s="144"/>
      <c r="H97" s="61">
        <v>60130</v>
      </c>
      <c r="I97" s="182">
        <v>0</v>
      </c>
      <c r="J97" s="183">
        <v>0</v>
      </c>
      <c r="K97" s="182">
        <v>0</v>
      </c>
      <c r="L97" s="247">
        <v>0</v>
      </c>
      <c r="M97" s="248">
        <v>0</v>
      </c>
    </row>
    <row r="98" spans="1:13" s="16" customFormat="1" ht="20.100000000000001" hidden="1" customHeight="1">
      <c r="A98" s="780"/>
      <c r="B98" s="781"/>
      <c r="C98" s="781"/>
      <c r="D98" s="781"/>
      <c r="E98" s="782"/>
      <c r="F98" s="88">
        <v>226</v>
      </c>
      <c r="G98" s="122" t="s">
        <v>191</v>
      </c>
      <c r="H98" s="61">
        <v>60130</v>
      </c>
      <c r="I98" s="182">
        <v>12000</v>
      </c>
      <c r="J98" s="183">
        <v>0</v>
      </c>
      <c r="K98" s="182">
        <v>0</v>
      </c>
      <c r="L98" s="247">
        <v>100</v>
      </c>
      <c r="M98" s="248" t="e">
        <f t="shared" si="9"/>
        <v>#DIV/0!</v>
      </c>
    </row>
    <row r="99" spans="1:13" s="16" customFormat="1" ht="20.100000000000001" hidden="1" customHeight="1" thickBot="1">
      <c r="A99" s="800" t="s">
        <v>50</v>
      </c>
      <c r="B99" s="801"/>
      <c r="C99" s="801"/>
      <c r="D99" s="801"/>
      <c r="E99" s="801"/>
      <c r="F99" s="89">
        <v>226</v>
      </c>
      <c r="G99" s="90"/>
      <c r="H99" s="79">
        <v>20101</v>
      </c>
      <c r="I99" s="226">
        <v>0</v>
      </c>
      <c r="J99" s="253">
        <v>0</v>
      </c>
      <c r="K99" s="226">
        <v>0</v>
      </c>
      <c r="L99" s="213" t="e">
        <f t="shared" si="8"/>
        <v>#DIV/0!</v>
      </c>
      <c r="M99" s="214">
        <v>0</v>
      </c>
    </row>
    <row r="100" spans="1:13" s="16" customFormat="1" ht="66.75" hidden="1" customHeight="1">
      <c r="A100" s="794" t="s">
        <v>140</v>
      </c>
      <c r="B100" s="795"/>
      <c r="C100" s="795"/>
      <c r="D100" s="795"/>
      <c r="E100" s="795"/>
      <c r="F100" s="63">
        <v>262</v>
      </c>
      <c r="G100" s="65"/>
      <c r="H100" s="65"/>
      <c r="I100" s="234">
        <f>SUM(I102:I102)</f>
        <v>0</v>
      </c>
      <c r="J100" s="199">
        <f>SUM(J102:J102)</f>
        <v>0</v>
      </c>
      <c r="K100" s="200">
        <f>SUM(K102:K102)</f>
        <v>0</v>
      </c>
      <c r="L100" s="201">
        <v>0</v>
      </c>
      <c r="M100" s="202">
        <v>0</v>
      </c>
    </row>
    <row r="101" spans="1:13" s="16" customFormat="1" ht="17.25" hidden="1" customHeight="1">
      <c r="A101" s="796" t="s">
        <v>51</v>
      </c>
      <c r="B101" s="797"/>
      <c r="C101" s="797"/>
      <c r="D101" s="797"/>
      <c r="E101" s="797"/>
      <c r="F101" s="87"/>
      <c r="G101" s="67"/>
      <c r="H101" s="68"/>
      <c r="I101" s="219"/>
      <c r="J101" s="220"/>
      <c r="K101" s="221"/>
      <c r="L101" s="204"/>
      <c r="M101" s="205"/>
    </row>
    <row r="102" spans="1:13" s="16" customFormat="1" ht="29.25" hidden="1" customHeight="1" thickBot="1">
      <c r="A102" s="774"/>
      <c r="B102" s="775"/>
      <c r="C102" s="775"/>
      <c r="D102" s="775"/>
      <c r="E102" s="776"/>
      <c r="F102" s="114">
        <v>262</v>
      </c>
      <c r="G102" s="115"/>
      <c r="H102" s="85">
        <v>60130</v>
      </c>
      <c r="I102" s="224">
        <v>0</v>
      </c>
      <c r="J102" s="225">
        <v>0</v>
      </c>
      <c r="K102" s="224">
        <v>0</v>
      </c>
      <c r="L102" s="254">
        <v>0</v>
      </c>
      <c r="M102" s="255">
        <v>0</v>
      </c>
    </row>
    <row r="103" spans="1:13" s="16" customFormat="1" ht="15" hidden="1" customHeight="1">
      <c r="A103" s="794" t="s">
        <v>43</v>
      </c>
      <c r="B103" s="795"/>
      <c r="C103" s="795"/>
      <c r="D103" s="795"/>
      <c r="E103" s="795"/>
      <c r="F103" s="63">
        <v>290</v>
      </c>
      <c r="G103" s="92"/>
      <c r="H103" s="92"/>
      <c r="I103" s="241">
        <f>SUM(I105:I108)</f>
        <v>65107.479999999996</v>
      </c>
      <c r="J103" s="215">
        <f t="shared" ref="J103:K103" si="23">SUM(J105:J108)</f>
        <v>87747.1</v>
      </c>
      <c r="K103" s="216">
        <f t="shared" si="23"/>
        <v>87747.1</v>
      </c>
      <c r="L103" s="217">
        <f t="shared" si="8"/>
        <v>34.772686640613358</v>
      </c>
      <c r="M103" s="218">
        <f t="shared" si="9"/>
        <v>0</v>
      </c>
    </row>
    <row r="104" spans="1:13" s="16" customFormat="1" ht="17.25" hidden="1" customHeight="1">
      <c r="A104" s="796" t="s">
        <v>51</v>
      </c>
      <c r="B104" s="797"/>
      <c r="C104" s="797"/>
      <c r="D104" s="797"/>
      <c r="E104" s="797"/>
      <c r="F104" s="87"/>
      <c r="G104" s="67"/>
      <c r="H104" s="68"/>
      <c r="I104" s="219"/>
      <c r="J104" s="220"/>
      <c r="K104" s="221"/>
      <c r="L104" s="204"/>
      <c r="M104" s="205"/>
    </row>
    <row r="105" spans="1:13" s="16" customFormat="1" ht="20.100000000000001" hidden="1" customHeight="1">
      <c r="A105" s="777" t="s">
        <v>49</v>
      </c>
      <c r="B105" s="778"/>
      <c r="C105" s="778"/>
      <c r="D105" s="778"/>
      <c r="E105" s="779"/>
      <c r="F105" s="88">
        <v>290</v>
      </c>
      <c r="G105" s="60"/>
      <c r="H105" s="61">
        <v>50130</v>
      </c>
      <c r="I105" s="182">
        <v>27607.45</v>
      </c>
      <c r="J105" s="183">
        <v>27747.1</v>
      </c>
      <c r="K105" s="182">
        <v>27747.1</v>
      </c>
      <c r="L105" s="206">
        <f t="shared" si="8"/>
        <v>0.5058417202602925</v>
      </c>
      <c r="M105" s="207">
        <f t="shared" si="9"/>
        <v>0</v>
      </c>
    </row>
    <row r="106" spans="1:13" s="16" customFormat="1" ht="20.100000000000001" hidden="1" customHeight="1">
      <c r="A106" s="780"/>
      <c r="B106" s="781"/>
      <c r="C106" s="781"/>
      <c r="D106" s="781"/>
      <c r="E106" s="782"/>
      <c r="F106" s="118">
        <v>290</v>
      </c>
      <c r="G106" s="119">
        <v>801203259</v>
      </c>
      <c r="H106" s="108">
        <v>60130</v>
      </c>
      <c r="I106" s="229">
        <v>20000</v>
      </c>
      <c r="J106" s="230">
        <v>20000</v>
      </c>
      <c r="K106" s="229">
        <v>20000</v>
      </c>
      <c r="L106" s="235">
        <f t="shared" si="8"/>
        <v>0</v>
      </c>
      <c r="M106" s="236">
        <f t="shared" si="9"/>
        <v>0</v>
      </c>
    </row>
    <row r="107" spans="1:13" s="16" customFormat="1" ht="20.100000000000001" hidden="1" customHeight="1">
      <c r="A107" s="783"/>
      <c r="B107" s="784"/>
      <c r="C107" s="784"/>
      <c r="D107" s="784"/>
      <c r="E107" s="785"/>
      <c r="F107" s="95">
        <v>290</v>
      </c>
      <c r="G107" s="120">
        <v>801203262</v>
      </c>
      <c r="H107" s="121">
        <v>60130</v>
      </c>
      <c r="I107" s="256">
        <v>13500</v>
      </c>
      <c r="J107" s="257">
        <v>35000</v>
      </c>
      <c r="K107" s="256">
        <v>35000</v>
      </c>
      <c r="L107" s="235">
        <f t="shared" si="8"/>
        <v>159.25925925925924</v>
      </c>
      <c r="M107" s="258">
        <f t="shared" si="9"/>
        <v>0</v>
      </c>
    </row>
    <row r="108" spans="1:13" s="16" customFormat="1" ht="20.100000000000001" hidden="1" customHeight="1" thickBot="1">
      <c r="A108" s="772" t="s">
        <v>50</v>
      </c>
      <c r="B108" s="773"/>
      <c r="C108" s="773"/>
      <c r="D108" s="773"/>
      <c r="E108" s="773"/>
      <c r="F108" s="93">
        <v>290</v>
      </c>
      <c r="G108" s="84"/>
      <c r="H108" s="85">
        <v>20101</v>
      </c>
      <c r="I108" s="224">
        <v>4000.03</v>
      </c>
      <c r="J108" s="225">
        <v>5000</v>
      </c>
      <c r="K108" s="224">
        <v>5000</v>
      </c>
      <c r="L108" s="254">
        <f t="shared" si="8"/>
        <v>24.999062507031184</v>
      </c>
      <c r="M108" s="255">
        <f t="shared" si="9"/>
        <v>0</v>
      </c>
    </row>
    <row r="109" spans="1:13" s="16" customFormat="1" ht="27.75" hidden="1" customHeight="1">
      <c r="A109" s="802" t="s">
        <v>44</v>
      </c>
      <c r="B109" s="803"/>
      <c r="C109" s="803"/>
      <c r="D109" s="803"/>
      <c r="E109" s="803"/>
      <c r="F109" s="73">
        <v>310</v>
      </c>
      <c r="G109" s="86"/>
      <c r="H109" s="86"/>
      <c r="I109" s="234">
        <f>SUM(I111:I113)</f>
        <v>75291</v>
      </c>
      <c r="J109" s="215">
        <f t="shared" ref="J109:K109" si="24">SUM(J111:J113)</f>
        <v>40456</v>
      </c>
      <c r="K109" s="216">
        <f t="shared" si="24"/>
        <v>40456</v>
      </c>
      <c r="L109" s="217">
        <f t="shared" si="8"/>
        <v>-46.26715012418483</v>
      </c>
      <c r="M109" s="218">
        <f t="shared" si="9"/>
        <v>0</v>
      </c>
    </row>
    <row r="110" spans="1:13" s="16" customFormat="1" ht="18" hidden="1" customHeight="1">
      <c r="A110" s="796" t="s">
        <v>51</v>
      </c>
      <c r="B110" s="797"/>
      <c r="C110" s="797"/>
      <c r="D110" s="797"/>
      <c r="E110" s="797"/>
      <c r="F110" s="87"/>
      <c r="G110" s="67"/>
      <c r="H110" s="83"/>
      <c r="I110" s="219"/>
      <c r="J110" s="220"/>
      <c r="K110" s="221"/>
      <c r="L110" s="204"/>
      <c r="M110" s="205"/>
    </row>
    <row r="111" spans="1:13" s="16" customFormat="1" ht="20.100000000000001" hidden="1" customHeight="1">
      <c r="A111" s="777" t="s">
        <v>49</v>
      </c>
      <c r="B111" s="778"/>
      <c r="C111" s="778"/>
      <c r="D111" s="778"/>
      <c r="E111" s="779"/>
      <c r="F111" s="117">
        <v>310</v>
      </c>
      <c r="G111" s="76"/>
      <c r="H111" s="61">
        <v>50130</v>
      </c>
      <c r="I111" s="182">
        <v>3590</v>
      </c>
      <c r="J111" s="183">
        <v>17456</v>
      </c>
      <c r="K111" s="182">
        <v>17456</v>
      </c>
      <c r="L111" s="206">
        <v>100</v>
      </c>
      <c r="M111" s="207">
        <f t="shared" ref="M111" si="25">K111/J111*100-100</f>
        <v>0</v>
      </c>
    </row>
    <row r="112" spans="1:13" s="16" customFormat="1" ht="20.100000000000001" hidden="1" customHeight="1">
      <c r="A112" s="783"/>
      <c r="B112" s="784"/>
      <c r="C112" s="784"/>
      <c r="D112" s="784"/>
      <c r="E112" s="785"/>
      <c r="F112" s="95">
        <v>310</v>
      </c>
      <c r="G112" s="120"/>
      <c r="H112" s="61">
        <v>60130</v>
      </c>
      <c r="I112" s="182">
        <v>0</v>
      </c>
      <c r="J112" s="183">
        <v>0</v>
      </c>
      <c r="K112" s="182">
        <v>0</v>
      </c>
      <c r="L112" s="206">
        <v>0</v>
      </c>
      <c r="M112" s="207">
        <v>0</v>
      </c>
    </row>
    <row r="113" spans="1:13" s="16" customFormat="1" ht="20.100000000000001" hidden="1" customHeight="1" thickBot="1">
      <c r="A113" s="772" t="s">
        <v>50</v>
      </c>
      <c r="B113" s="773"/>
      <c r="C113" s="773"/>
      <c r="D113" s="773"/>
      <c r="E113" s="773"/>
      <c r="F113" s="93">
        <v>310</v>
      </c>
      <c r="G113" s="84"/>
      <c r="H113" s="85">
        <v>20101</v>
      </c>
      <c r="I113" s="224">
        <v>71701</v>
      </c>
      <c r="J113" s="225">
        <v>23000</v>
      </c>
      <c r="K113" s="224">
        <v>23000</v>
      </c>
      <c r="L113" s="254">
        <f t="shared" ref="L113" si="26">K113/I113*100-100</f>
        <v>-67.922344179300154</v>
      </c>
      <c r="M113" s="255">
        <f t="shared" ref="M113" si="27">K113/J113*100-100</f>
        <v>0</v>
      </c>
    </row>
    <row r="114" spans="1:13" s="16" customFormat="1" ht="27.75" hidden="1" customHeight="1">
      <c r="A114" s="802" t="s">
        <v>211</v>
      </c>
      <c r="B114" s="803"/>
      <c r="C114" s="803"/>
      <c r="D114" s="803"/>
      <c r="E114" s="803"/>
      <c r="F114" s="73">
        <v>320</v>
      </c>
      <c r="G114" s="86"/>
      <c r="H114" s="86"/>
      <c r="I114" s="234">
        <f>SUM(I116:I118)</f>
        <v>0</v>
      </c>
      <c r="J114" s="215">
        <f t="shared" ref="J114:K114" si="28">SUM(J116:J118)</f>
        <v>20000</v>
      </c>
      <c r="K114" s="216">
        <f t="shared" si="28"/>
        <v>20000</v>
      </c>
      <c r="L114" s="217" t="e">
        <f t="shared" si="8"/>
        <v>#DIV/0!</v>
      </c>
      <c r="M114" s="218">
        <f t="shared" si="9"/>
        <v>0</v>
      </c>
    </row>
    <row r="115" spans="1:13" s="16" customFormat="1" ht="18" hidden="1" customHeight="1">
      <c r="A115" s="796" t="s">
        <v>51</v>
      </c>
      <c r="B115" s="797"/>
      <c r="C115" s="797"/>
      <c r="D115" s="797"/>
      <c r="E115" s="797"/>
      <c r="F115" s="87"/>
      <c r="G115" s="67"/>
      <c r="H115" s="83"/>
      <c r="I115" s="219"/>
      <c r="J115" s="220"/>
      <c r="K115" s="221"/>
      <c r="L115" s="204"/>
      <c r="M115" s="205"/>
    </row>
    <row r="116" spans="1:13" s="16" customFormat="1" ht="20.100000000000001" hidden="1" customHeight="1">
      <c r="A116" s="777" t="s">
        <v>49</v>
      </c>
      <c r="B116" s="778"/>
      <c r="C116" s="778"/>
      <c r="D116" s="778"/>
      <c r="E116" s="779"/>
      <c r="F116" s="117">
        <v>320</v>
      </c>
      <c r="G116" s="76"/>
      <c r="H116" s="61">
        <v>50130</v>
      </c>
      <c r="I116" s="182">
        <v>0</v>
      </c>
      <c r="J116" s="183">
        <v>20000</v>
      </c>
      <c r="K116" s="182">
        <v>20000</v>
      </c>
      <c r="L116" s="206">
        <v>100</v>
      </c>
      <c r="M116" s="207">
        <f t="shared" si="9"/>
        <v>0</v>
      </c>
    </row>
    <row r="117" spans="1:13" s="16" customFormat="1" ht="20.100000000000001" hidden="1" customHeight="1">
      <c r="A117" s="783"/>
      <c r="B117" s="784"/>
      <c r="C117" s="784"/>
      <c r="D117" s="784"/>
      <c r="E117" s="785"/>
      <c r="F117" s="95">
        <v>320</v>
      </c>
      <c r="G117" s="120"/>
      <c r="H117" s="61">
        <v>60130</v>
      </c>
      <c r="I117" s="182">
        <v>0</v>
      </c>
      <c r="J117" s="183">
        <v>0</v>
      </c>
      <c r="K117" s="182">
        <v>0</v>
      </c>
      <c r="L117" s="206">
        <v>0</v>
      </c>
      <c r="M117" s="207">
        <v>0</v>
      </c>
    </row>
    <row r="118" spans="1:13" s="16" customFormat="1" ht="20.100000000000001" hidden="1" customHeight="1" thickBot="1">
      <c r="A118" s="772" t="s">
        <v>50</v>
      </c>
      <c r="B118" s="773"/>
      <c r="C118" s="773"/>
      <c r="D118" s="773"/>
      <c r="E118" s="773"/>
      <c r="F118" s="93">
        <v>320</v>
      </c>
      <c r="G118" s="84"/>
      <c r="H118" s="85">
        <v>20101</v>
      </c>
      <c r="I118" s="224">
        <v>0</v>
      </c>
      <c r="J118" s="225">
        <v>0</v>
      </c>
      <c r="K118" s="224">
        <v>0</v>
      </c>
      <c r="L118" s="254" t="e">
        <f t="shared" si="8"/>
        <v>#DIV/0!</v>
      </c>
      <c r="M118" s="255" t="e">
        <f t="shared" si="9"/>
        <v>#DIV/0!</v>
      </c>
    </row>
    <row r="119" spans="1:13" s="16" customFormat="1" ht="30.75" hidden="1" customHeight="1">
      <c r="A119" s="802" t="s">
        <v>45</v>
      </c>
      <c r="B119" s="803"/>
      <c r="C119" s="803"/>
      <c r="D119" s="803"/>
      <c r="E119" s="803"/>
      <c r="F119" s="73">
        <v>340</v>
      </c>
      <c r="G119" s="86"/>
      <c r="H119" s="86"/>
      <c r="I119" s="234">
        <f>SUM(I121:I131)</f>
        <v>596662.26</v>
      </c>
      <c r="J119" s="199">
        <f>SUM(J121:J131)</f>
        <v>281789.92000000004</v>
      </c>
      <c r="K119" s="200">
        <f>SUM(K121:K131)</f>
        <v>274533.38</v>
      </c>
      <c r="L119" s="201">
        <f t="shared" si="8"/>
        <v>-53.988479177483093</v>
      </c>
      <c r="M119" s="202">
        <f t="shared" si="9"/>
        <v>-2.5751595372893519</v>
      </c>
    </row>
    <row r="120" spans="1:13" s="16" customFormat="1" ht="17.25" hidden="1" customHeight="1">
      <c r="A120" s="796" t="s">
        <v>51</v>
      </c>
      <c r="B120" s="797"/>
      <c r="C120" s="797"/>
      <c r="D120" s="797"/>
      <c r="E120" s="797"/>
      <c r="F120" s="87"/>
      <c r="G120" s="67"/>
      <c r="H120" s="83"/>
      <c r="I120" s="219"/>
      <c r="J120" s="220"/>
      <c r="K120" s="221"/>
      <c r="L120" s="204"/>
      <c r="M120" s="205"/>
    </row>
    <row r="121" spans="1:13" s="16" customFormat="1" ht="18.75" hidden="1" customHeight="1">
      <c r="A121" s="777" t="s">
        <v>49</v>
      </c>
      <c r="B121" s="778"/>
      <c r="C121" s="778"/>
      <c r="D121" s="778"/>
      <c r="E121" s="779"/>
      <c r="F121" s="59">
        <v>340</v>
      </c>
      <c r="G121" s="60"/>
      <c r="H121" s="61">
        <v>50130</v>
      </c>
      <c r="I121" s="182">
        <v>392567.87</v>
      </c>
      <c r="J121" s="183">
        <v>167788.92</v>
      </c>
      <c r="K121" s="182">
        <v>161382.38</v>
      </c>
      <c r="L121" s="206">
        <f t="shared" ref="L121:L142" si="29">K121/I121*100-100</f>
        <v>-58.890578589633428</v>
      </c>
      <c r="M121" s="207">
        <f t="shared" ref="M121:M142" si="30">K121/J121*100-100</f>
        <v>-3.8182139798027208</v>
      </c>
    </row>
    <row r="122" spans="1:13" s="16" customFormat="1" ht="33" hidden="1" customHeight="1">
      <c r="A122" s="780"/>
      <c r="B122" s="781"/>
      <c r="C122" s="781"/>
      <c r="D122" s="781"/>
      <c r="E122" s="782"/>
      <c r="F122" s="59" t="s">
        <v>141</v>
      </c>
      <c r="G122" s="76"/>
      <c r="H122" s="61">
        <v>50130</v>
      </c>
      <c r="I122" s="182">
        <v>0</v>
      </c>
      <c r="J122" s="183">
        <v>0</v>
      </c>
      <c r="K122" s="182">
        <v>0</v>
      </c>
      <c r="L122" s="206">
        <v>100</v>
      </c>
      <c r="M122" s="207">
        <v>0</v>
      </c>
    </row>
    <row r="123" spans="1:13" s="62" customFormat="1" ht="30.75" hidden="1" customHeight="1">
      <c r="A123" s="780"/>
      <c r="B123" s="781"/>
      <c r="C123" s="781"/>
      <c r="D123" s="781"/>
      <c r="E123" s="782"/>
      <c r="F123" s="94">
        <v>340</v>
      </c>
      <c r="G123" s="116">
        <v>801203259</v>
      </c>
      <c r="H123" s="61">
        <v>60130</v>
      </c>
      <c r="I123" s="182">
        <v>0</v>
      </c>
      <c r="J123" s="183">
        <v>0</v>
      </c>
      <c r="K123" s="182">
        <v>0</v>
      </c>
      <c r="L123" s="206" t="e">
        <f t="shared" si="29"/>
        <v>#DIV/0!</v>
      </c>
      <c r="M123" s="207">
        <v>0</v>
      </c>
    </row>
    <row r="124" spans="1:13" s="62" customFormat="1" ht="30.75" hidden="1" customHeight="1">
      <c r="A124" s="780"/>
      <c r="B124" s="781"/>
      <c r="C124" s="781"/>
      <c r="D124" s="781"/>
      <c r="E124" s="782"/>
      <c r="F124" s="94" t="s">
        <v>142</v>
      </c>
      <c r="G124" s="119"/>
      <c r="H124" s="61">
        <v>60130</v>
      </c>
      <c r="I124" s="182">
        <v>0</v>
      </c>
      <c r="J124" s="183">
        <v>0</v>
      </c>
      <c r="K124" s="182">
        <v>0</v>
      </c>
      <c r="L124" s="206">
        <v>0</v>
      </c>
      <c r="M124" s="207">
        <v>0</v>
      </c>
    </row>
    <row r="125" spans="1:13" s="62" customFormat="1" ht="30.75" hidden="1" customHeight="1">
      <c r="A125" s="780"/>
      <c r="B125" s="781"/>
      <c r="C125" s="781"/>
      <c r="D125" s="781"/>
      <c r="E125" s="782"/>
      <c r="F125" s="94">
        <v>340</v>
      </c>
      <c r="G125" s="119">
        <v>801203262</v>
      </c>
      <c r="H125" s="61">
        <v>60130</v>
      </c>
      <c r="I125" s="182">
        <v>4500</v>
      </c>
      <c r="J125" s="183">
        <v>0</v>
      </c>
      <c r="K125" s="182">
        <v>0</v>
      </c>
      <c r="L125" s="206">
        <f t="shared" si="29"/>
        <v>-100</v>
      </c>
      <c r="M125" s="207" t="e">
        <f t="shared" si="30"/>
        <v>#DIV/0!</v>
      </c>
    </row>
    <row r="126" spans="1:13" s="62" customFormat="1" ht="30.75" hidden="1" customHeight="1">
      <c r="A126" s="780"/>
      <c r="B126" s="781"/>
      <c r="C126" s="781"/>
      <c r="D126" s="781"/>
      <c r="E126" s="782"/>
      <c r="F126" s="94" t="s">
        <v>142</v>
      </c>
      <c r="G126" s="124">
        <v>801208304</v>
      </c>
      <c r="H126" s="61">
        <v>60130</v>
      </c>
      <c r="I126" s="182">
        <v>14800</v>
      </c>
      <c r="J126" s="183">
        <v>15550</v>
      </c>
      <c r="K126" s="182">
        <v>15550</v>
      </c>
      <c r="L126" s="206">
        <f t="shared" si="29"/>
        <v>5.0675675675675649</v>
      </c>
      <c r="M126" s="207">
        <f t="shared" si="30"/>
        <v>0</v>
      </c>
    </row>
    <row r="127" spans="1:13" s="62" customFormat="1" ht="30.75" hidden="1" customHeight="1">
      <c r="A127" s="780"/>
      <c r="B127" s="781"/>
      <c r="C127" s="781"/>
      <c r="D127" s="781"/>
      <c r="E127" s="782"/>
      <c r="F127" s="94">
        <v>340</v>
      </c>
      <c r="G127" s="123">
        <v>801208304</v>
      </c>
      <c r="H127" s="61">
        <v>60130</v>
      </c>
      <c r="I127" s="182">
        <v>59200</v>
      </c>
      <c r="J127" s="183">
        <v>68450</v>
      </c>
      <c r="K127" s="182">
        <v>68450</v>
      </c>
      <c r="L127" s="206">
        <f t="shared" si="29"/>
        <v>15.625</v>
      </c>
      <c r="M127" s="207">
        <f t="shared" si="30"/>
        <v>0</v>
      </c>
    </row>
    <row r="128" spans="1:13" s="62" customFormat="1" ht="30.75" hidden="1" customHeight="1">
      <c r="A128" s="780"/>
      <c r="B128" s="781"/>
      <c r="C128" s="781"/>
      <c r="D128" s="781"/>
      <c r="E128" s="782"/>
      <c r="F128" s="94" t="s">
        <v>142</v>
      </c>
      <c r="G128" s="125">
        <v>801203262</v>
      </c>
      <c r="H128" s="61">
        <v>60130</v>
      </c>
      <c r="I128" s="182">
        <v>0</v>
      </c>
      <c r="J128" s="183">
        <v>0</v>
      </c>
      <c r="K128" s="182">
        <v>0</v>
      </c>
      <c r="L128" s="206" t="e">
        <f t="shared" si="29"/>
        <v>#DIV/0!</v>
      </c>
      <c r="M128" s="207">
        <v>0</v>
      </c>
    </row>
    <row r="129" spans="1:14" s="62" customFormat="1" ht="30.75" hidden="1" customHeight="1">
      <c r="A129" s="788"/>
      <c r="B129" s="789"/>
      <c r="C129" s="789"/>
      <c r="D129" s="789"/>
      <c r="E129" s="790"/>
      <c r="F129" s="94">
        <v>340</v>
      </c>
      <c r="G129" s="126">
        <v>801204059</v>
      </c>
      <c r="H129" s="61">
        <v>60130</v>
      </c>
      <c r="I129" s="182">
        <v>100000</v>
      </c>
      <c r="J129" s="183">
        <v>0</v>
      </c>
      <c r="K129" s="182">
        <v>0</v>
      </c>
      <c r="L129" s="206">
        <f t="shared" si="29"/>
        <v>-100</v>
      </c>
      <c r="M129" s="207" t="e">
        <f t="shared" si="30"/>
        <v>#DIV/0!</v>
      </c>
    </row>
    <row r="130" spans="1:14" s="16" customFormat="1" ht="16.5" hidden="1" customHeight="1">
      <c r="A130" s="777" t="s">
        <v>50</v>
      </c>
      <c r="B130" s="778"/>
      <c r="C130" s="778"/>
      <c r="D130" s="778"/>
      <c r="E130" s="779"/>
      <c r="F130" s="96">
        <v>340</v>
      </c>
      <c r="G130" s="105"/>
      <c r="H130" s="72">
        <v>20101</v>
      </c>
      <c r="I130" s="186">
        <v>25594.39</v>
      </c>
      <c r="J130" s="233">
        <v>30001</v>
      </c>
      <c r="K130" s="186">
        <v>29151</v>
      </c>
      <c r="L130" s="184">
        <f t="shared" si="29"/>
        <v>13.896053002239952</v>
      </c>
      <c r="M130" s="185">
        <f t="shared" si="30"/>
        <v>-2.8332388920369311</v>
      </c>
    </row>
    <row r="131" spans="1:14" s="16" customFormat="1" ht="33" hidden="1" customHeight="1" thickBot="1">
      <c r="A131" s="788"/>
      <c r="B131" s="789"/>
      <c r="C131" s="789"/>
      <c r="D131" s="789"/>
      <c r="E131" s="790"/>
      <c r="F131" s="94" t="s">
        <v>142</v>
      </c>
      <c r="G131" s="71"/>
      <c r="H131" s="109">
        <v>20101</v>
      </c>
      <c r="I131" s="223">
        <v>0</v>
      </c>
      <c r="J131" s="187">
        <v>0</v>
      </c>
      <c r="K131" s="223">
        <v>0</v>
      </c>
      <c r="L131" s="259">
        <v>0</v>
      </c>
      <c r="M131" s="260">
        <v>0</v>
      </c>
    </row>
    <row r="132" spans="1:14" s="11" customFormat="1" ht="47.25" hidden="1" customHeight="1">
      <c r="A132" s="838" t="s">
        <v>46</v>
      </c>
      <c r="B132" s="839"/>
      <c r="C132" s="839"/>
      <c r="D132" s="839"/>
      <c r="E132" s="839"/>
      <c r="F132" s="839"/>
      <c r="G132" s="30"/>
      <c r="H132" s="30"/>
      <c r="I132" s="51">
        <f>SUM(I134:I136)</f>
        <v>3321648.7000000007</v>
      </c>
      <c r="J132" s="51">
        <f>SUM(J134:J136)</f>
        <v>4056407.1100000003</v>
      </c>
      <c r="K132" s="52">
        <f>SUM(K134:K136)</f>
        <v>4026900.84</v>
      </c>
      <c r="L132" s="47">
        <f t="shared" si="29"/>
        <v>21.231990607555787</v>
      </c>
      <c r="M132" s="48">
        <f t="shared" si="30"/>
        <v>-0.72739912932458139</v>
      </c>
      <c r="N132" s="16"/>
    </row>
    <row r="133" spans="1:14" s="16" customFormat="1" ht="18.75" hidden="1" customHeight="1">
      <c r="A133" s="840" t="s">
        <v>67</v>
      </c>
      <c r="B133" s="841"/>
      <c r="C133" s="841"/>
      <c r="D133" s="841"/>
      <c r="E133" s="841"/>
      <c r="F133" s="841"/>
      <c r="G133" s="33"/>
      <c r="H133" s="31"/>
      <c r="I133" s="46"/>
      <c r="J133" s="45"/>
      <c r="K133" s="44"/>
      <c r="L133" s="49"/>
      <c r="M133" s="50"/>
    </row>
    <row r="134" spans="1:14" s="16" customFormat="1" ht="27.75" hidden="1" customHeight="1">
      <c r="A134" s="796" t="s">
        <v>49</v>
      </c>
      <c r="B134" s="797"/>
      <c r="C134" s="797"/>
      <c r="D134" s="797"/>
      <c r="E134" s="797"/>
      <c r="F134" s="797"/>
      <c r="G134" s="32"/>
      <c r="H134" s="61">
        <v>50130</v>
      </c>
      <c r="I134" s="245">
        <f>I59+I66+I71+I77+I80+I87+I90+I96+I105+I116+I121+I122</f>
        <v>3289613.3100000005</v>
      </c>
      <c r="J134" s="245">
        <f>J59+J66+J71+J77+J80+J87+J90+J96+J105+J116+J121+J122</f>
        <v>3978386.1100000003</v>
      </c>
      <c r="K134" s="245">
        <f>K59+K66+K71+K77+K80+K87+K90+K96+K105+K116+K121+K122</f>
        <v>3949729.84</v>
      </c>
      <c r="L134" s="184">
        <f t="shared" si="29"/>
        <v>20.06669075642813</v>
      </c>
      <c r="M134" s="185">
        <f t="shared" si="30"/>
        <v>-0.7202988651094131</v>
      </c>
    </row>
    <row r="135" spans="1:14" s="16" customFormat="1" ht="24" hidden="1" customHeight="1">
      <c r="A135" s="798" t="s">
        <v>173</v>
      </c>
      <c r="B135" s="799"/>
      <c r="C135" s="799"/>
      <c r="D135" s="799"/>
      <c r="E135" s="799"/>
      <c r="F135" s="799"/>
      <c r="G135" s="34"/>
      <c r="H135" s="145">
        <v>50300</v>
      </c>
      <c r="I135" s="229">
        <f>I60+I72</f>
        <v>0</v>
      </c>
      <c r="J135" s="230">
        <f>J60+J72</f>
        <v>0</v>
      </c>
      <c r="K135" s="297">
        <f t="shared" ref="K135" si="31">K60+K72</f>
        <v>0</v>
      </c>
      <c r="L135" s="184">
        <v>0</v>
      </c>
      <c r="M135" s="185">
        <v>0</v>
      </c>
    </row>
    <row r="136" spans="1:14" s="11" customFormat="1" ht="27.75" hidden="1" customHeight="1" thickBot="1">
      <c r="A136" s="1003" t="s">
        <v>50</v>
      </c>
      <c r="B136" s="1004"/>
      <c r="C136" s="1004"/>
      <c r="D136" s="1004"/>
      <c r="E136" s="1004"/>
      <c r="F136" s="1004"/>
      <c r="G136" s="289"/>
      <c r="H136" s="288">
        <v>20101</v>
      </c>
      <c r="I136" s="298">
        <f>I62+I68+I73+I81+I99+I108+I118+I130+I131</f>
        <v>32035.39</v>
      </c>
      <c r="J136" s="298">
        <f>J62+J68+J73+J81+J99+J108+J118+J130+J131</f>
        <v>78021</v>
      </c>
      <c r="K136" s="298">
        <f>K62+K68+K73+K81+K99+K108+K118+K130+K131</f>
        <v>77171</v>
      </c>
      <c r="L136" s="290">
        <f t="shared" ref="L136" si="32">K136/I136*100-100</f>
        <v>140.89296243935223</v>
      </c>
      <c r="M136" s="291">
        <f t="shared" ref="M136" si="33">K136/J136*100-100</f>
        <v>-1.0894502762076996</v>
      </c>
      <c r="N136" s="43"/>
    </row>
    <row r="137" spans="1:14" s="11" customFormat="1" ht="59.25" hidden="1" customHeight="1" thickBot="1">
      <c r="A137" s="907" t="s">
        <v>176</v>
      </c>
      <c r="B137" s="908"/>
      <c r="C137" s="908"/>
      <c r="D137" s="908"/>
      <c r="E137" s="908"/>
      <c r="F137" s="908"/>
      <c r="G137" s="292"/>
      <c r="H137" s="293">
        <v>20201</v>
      </c>
      <c r="I137" s="294">
        <f>I63+I74+I93</f>
        <v>6000</v>
      </c>
      <c r="J137" s="294">
        <f>J63+J74+J93</f>
        <v>0</v>
      </c>
      <c r="K137" s="294">
        <f>K63+K74+K93</f>
        <v>0</v>
      </c>
      <c r="L137" s="295">
        <f t="shared" si="29"/>
        <v>-100</v>
      </c>
      <c r="M137" s="296" t="e">
        <f t="shared" si="30"/>
        <v>#DIV/0!</v>
      </c>
      <c r="N137" s="16"/>
    </row>
    <row r="138" spans="1:14" s="11" customFormat="1" ht="64.5" hidden="1" customHeight="1">
      <c r="A138" s="833" t="s">
        <v>65</v>
      </c>
      <c r="B138" s="834"/>
      <c r="C138" s="834"/>
      <c r="D138" s="834"/>
      <c r="E138" s="834"/>
      <c r="F138" s="835"/>
      <c r="G138" s="128"/>
      <c r="H138" s="129"/>
      <c r="I138" s="130">
        <f>SUM(I140:I148)</f>
        <v>230000</v>
      </c>
      <c r="J138" s="131">
        <f>SUM(J140:J148)</f>
        <v>145000</v>
      </c>
      <c r="K138" s="132">
        <f>SUM(K140:K148)</f>
        <v>145000</v>
      </c>
      <c r="L138" s="133">
        <f t="shared" si="29"/>
        <v>-36.95652173913043</v>
      </c>
      <c r="M138" s="134">
        <f t="shared" si="30"/>
        <v>0</v>
      </c>
      <c r="N138" s="16"/>
    </row>
    <row r="139" spans="1:14" s="16" customFormat="1" ht="18.75" hidden="1" customHeight="1">
      <c r="A139" s="836" t="s">
        <v>27</v>
      </c>
      <c r="B139" s="837"/>
      <c r="C139" s="837"/>
      <c r="D139" s="837"/>
      <c r="E139" s="837"/>
      <c r="F139" s="837"/>
      <c r="G139" s="34"/>
      <c r="H139" s="99"/>
      <c r="I139" s="171"/>
      <c r="J139" s="172"/>
      <c r="K139" s="173"/>
      <c r="L139" s="174"/>
      <c r="M139" s="175"/>
      <c r="N139" s="11"/>
    </row>
    <row r="140" spans="1:14" s="98" customFormat="1" ht="47.25" hidden="1" customHeight="1">
      <c r="A140" s="859" t="s">
        <v>177</v>
      </c>
      <c r="B140" s="860"/>
      <c r="C140" s="860"/>
      <c r="D140" s="860"/>
      <c r="E140" s="860"/>
      <c r="F140" s="861"/>
      <c r="G140" s="139">
        <v>801412306</v>
      </c>
      <c r="H140" s="127">
        <v>60130</v>
      </c>
      <c r="I140" s="176">
        <f>I97</f>
        <v>0</v>
      </c>
      <c r="J140" s="177">
        <f t="shared" ref="J140:K140" si="34">J97</f>
        <v>0</v>
      </c>
      <c r="K140" s="176">
        <f t="shared" si="34"/>
        <v>0</v>
      </c>
      <c r="L140" s="178">
        <v>0</v>
      </c>
      <c r="M140" s="179">
        <v>0</v>
      </c>
      <c r="N140" s="97"/>
    </row>
    <row r="141" spans="1:14" s="98" customFormat="1" ht="35.25" hidden="1" customHeight="1">
      <c r="A141" s="859" t="s">
        <v>178</v>
      </c>
      <c r="B141" s="860"/>
      <c r="C141" s="860"/>
      <c r="D141" s="860"/>
      <c r="E141" s="860"/>
      <c r="F141" s="861"/>
      <c r="G141" s="137">
        <v>801502011</v>
      </c>
      <c r="H141" s="127">
        <v>60130</v>
      </c>
      <c r="I141" s="176">
        <v>0</v>
      </c>
      <c r="J141" s="177">
        <f t="shared" ref="J141:K141" si="35">J123</f>
        <v>0</v>
      </c>
      <c r="K141" s="176">
        <f t="shared" si="35"/>
        <v>0</v>
      </c>
      <c r="L141" s="178">
        <v>0</v>
      </c>
      <c r="M141" s="180">
        <v>0</v>
      </c>
      <c r="N141" s="97"/>
    </row>
    <row r="142" spans="1:14" s="98" customFormat="1" ht="35.25" hidden="1" customHeight="1">
      <c r="A142" s="859" t="s">
        <v>190</v>
      </c>
      <c r="B142" s="860"/>
      <c r="C142" s="860"/>
      <c r="D142" s="860"/>
      <c r="E142" s="860"/>
      <c r="F142" s="861"/>
      <c r="G142" s="138">
        <v>801203259</v>
      </c>
      <c r="H142" s="127">
        <v>60130</v>
      </c>
      <c r="I142" s="176">
        <f>I106+I123</f>
        <v>20000</v>
      </c>
      <c r="J142" s="177">
        <f>J106+J123</f>
        <v>20000</v>
      </c>
      <c r="K142" s="176">
        <f>K106+J123</f>
        <v>20000</v>
      </c>
      <c r="L142" s="178">
        <f t="shared" si="29"/>
        <v>0</v>
      </c>
      <c r="M142" s="181">
        <f t="shared" si="30"/>
        <v>0</v>
      </c>
      <c r="N142" s="97"/>
    </row>
    <row r="143" spans="1:14" s="98" customFormat="1" ht="49.5" hidden="1" customHeight="1">
      <c r="A143" s="859" t="s">
        <v>179</v>
      </c>
      <c r="B143" s="860"/>
      <c r="C143" s="860"/>
      <c r="D143" s="860"/>
      <c r="E143" s="860"/>
      <c r="F143" s="860"/>
      <c r="G143" s="139">
        <v>801502514</v>
      </c>
      <c r="H143" s="127">
        <v>60130</v>
      </c>
      <c r="I143" s="176">
        <f>I102</f>
        <v>0</v>
      </c>
      <c r="J143" s="177">
        <f t="shared" ref="J143:K143" si="36">J102</f>
        <v>0</v>
      </c>
      <c r="K143" s="176">
        <f t="shared" si="36"/>
        <v>0</v>
      </c>
      <c r="L143" s="178">
        <v>0</v>
      </c>
      <c r="M143" s="180">
        <v>0</v>
      </c>
      <c r="N143" s="97"/>
    </row>
    <row r="144" spans="1:14" s="98" customFormat="1" ht="58.5" hidden="1" customHeight="1">
      <c r="A144" s="859" t="s">
        <v>165</v>
      </c>
      <c r="B144" s="860"/>
      <c r="C144" s="860"/>
      <c r="D144" s="860"/>
      <c r="E144" s="860"/>
      <c r="F144" s="860"/>
      <c r="G144" s="140">
        <v>801805148</v>
      </c>
      <c r="H144" s="127">
        <v>60300</v>
      </c>
      <c r="I144" s="176">
        <f>I61</f>
        <v>0</v>
      </c>
      <c r="J144" s="177">
        <f t="shared" ref="J144:K144" si="37">J61</f>
        <v>0</v>
      </c>
      <c r="K144" s="176">
        <f t="shared" si="37"/>
        <v>0</v>
      </c>
      <c r="L144" s="178">
        <v>0</v>
      </c>
      <c r="M144" s="180">
        <v>0</v>
      </c>
      <c r="N144" s="97"/>
    </row>
    <row r="145" spans="1:14" s="98" customFormat="1" ht="79.5" hidden="1" customHeight="1">
      <c r="A145" s="859" t="s">
        <v>188</v>
      </c>
      <c r="B145" s="860"/>
      <c r="C145" s="860"/>
      <c r="D145" s="860"/>
      <c r="E145" s="860"/>
      <c r="F145" s="860"/>
      <c r="G145" s="141">
        <v>801208304</v>
      </c>
      <c r="H145" s="127">
        <v>60130</v>
      </c>
      <c r="I145" s="176">
        <f>I67+I126+I127</f>
        <v>80000</v>
      </c>
      <c r="J145" s="177">
        <f>J67+J126+J127</f>
        <v>90000</v>
      </c>
      <c r="K145" s="176">
        <f t="shared" ref="K145" si="38">K67+K126+K127</f>
        <v>90000</v>
      </c>
      <c r="L145" s="178">
        <f t="shared" ref="L145:L148" si="39">K145/I145*100-100</f>
        <v>12.5</v>
      </c>
      <c r="M145" s="180">
        <f t="shared" ref="M145:M148" si="40">K145/J145*100-100</f>
        <v>0</v>
      </c>
      <c r="N145" s="97"/>
    </row>
    <row r="146" spans="1:14" s="98" customFormat="1" ht="48.75" hidden="1" customHeight="1">
      <c r="A146" s="859" t="s">
        <v>180</v>
      </c>
      <c r="B146" s="860"/>
      <c r="C146" s="860"/>
      <c r="D146" s="860"/>
      <c r="E146" s="860"/>
      <c r="F146" s="860"/>
      <c r="G146" s="142">
        <v>801204059</v>
      </c>
      <c r="H146" s="127">
        <v>60130</v>
      </c>
      <c r="I146" s="176">
        <f>I92</f>
        <v>0</v>
      </c>
      <c r="J146" s="177">
        <f t="shared" ref="J146:K146" si="41">J92</f>
        <v>0</v>
      </c>
      <c r="K146" s="176">
        <f t="shared" si="41"/>
        <v>0</v>
      </c>
      <c r="L146" s="178">
        <v>0</v>
      </c>
      <c r="M146" s="180">
        <v>0</v>
      </c>
      <c r="N146" s="97"/>
    </row>
    <row r="147" spans="1:14" s="98" customFormat="1" ht="48.75" hidden="1" customHeight="1">
      <c r="A147" s="859" t="s">
        <v>189</v>
      </c>
      <c r="B147" s="1001"/>
      <c r="C147" s="1001"/>
      <c r="D147" s="1001"/>
      <c r="E147" s="1001"/>
      <c r="F147" s="1002"/>
      <c r="G147" s="142">
        <v>801204059</v>
      </c>
      <c r="H147" s="127">
        <v>60130</v>
      </c>
      <c r="I147" s="176">
        <f>I91+I129</f>
        <v>100000</v>
      </c>
      <c r="J147" s="177">
        <f>J91+J129</f>
        <v>0</v>
      </c>
      <c r="K147" s="176">
        <f>K91+K129</f>
        <v>0</v>
      </c>
      <c r="L147" s="178">
        <f t="shared" ref="L147" si="42">K147/I147*100-100</f>
        <v>-100</v>
      </c>
      <c r="M147" s="180" t="e">
        <f t="shared" ref="M147" si="43">K147/J147*100-100</f>
        <v>#DIV/0!</v>
      </c>
      <c r="N147" s="97"/>
    </row>
    <row r="148" spans="1:14" s="98" customFormat="1" ht="48.75" hidden="1" customHeight="1">
      <c r="A148" s="859" t="s">
        <v>189</v>
      </c>
      <c r="B148" s="860"/>
      <c r="C148" s="860"/>
      <c r="D148" s="860"/>
      <c r="E148" s="860"/>
      <c r="F148" s="860"/>
      <c r="G148" s="143">
        <v>801203262</v>
      </c>
      <c r="H148" s="127">
        <v>60130</v>
      </c>
      <c r="I148" s="176">
        <f>I98+I107+I125+I128</f>
        <v>30000</v>
      </c>
      <c r="J148" s="177">
        <f>J98+J107+J125+J128</f>
        <v>35000</v>
      </c>
      <c r="K148" s="176">
        <f>K98+K107+K125+K128</f>
        <v>35000</v>
      </c>
      <c r="L148" s="178">
        <f t="shared" si="39"/>
        <v>16.666666666666671</v>
      </c>
      <c r="M148" s="180">
        <f t="shared" si="40"/>
        <v>0</v>
      </c>
      <c r="N148" s="97"/>
    </row>
    <row r="149" spans="1:14" ht="14.25" hidden="1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4" s="43" customFormat="1" ht="21.75" customHeight="1">
      <c r="A150" s="758" t="s">
        <v>156</v>
      </c>
      <c r="B150" s="758"/>
      <c r="C150" s="758"/>
      <c r="D150" s="758"/>
      <c r="E150" s="758"/>
      <c r="F150" s="758"/>
      <c r="G150" s="758"/>
      <c r="H150" s="758"/>
      <c r="I150" s="758"/>
      <c r="J150" s="758"/>
      <c r="K150" s="758"/>
      <c r="L150" s="758"/>
      <c r="M150" s="758"/>
    </row>
    <row r="151" spans="1:14" s="43" customFormat="1" ht="140.25" hidden="1" customHeight="1">
      <c r="A151" s="759" t="s">
        <v>19</v>
      </c>
      <c r="B151" s="760"/>
      <c r="C151" s="760"/>
      <c r="D151" s="760"/>
      <c r="E151" s="760"/>
      <c r="F151" s="306" t="s">
        <v>157</v>
      </c>
      <c r="G151" s="306" t="s">
        <v>158</v>
      </c>
      <c r="H151" s="306" t="s">
        <v>159</v>
      </c>
      <c r="I151" s="761" t="s">
        <v>160</v>
      </c>
      <c r="J151" s="761"/>
      <c r="K151" s="761" t="s">
        <v>161</v>
      </c>
      <c r="L151" s="761"/>
      <c r="M151" s="762"/>
    </row>
    <row r="152" spans="1:14" s="43" customFormat="1" ht="57.75" hidden="1" customHeight="1">
      <c r="A152" s="763" t="s">
        <v>199</v>
      </c>
      <c r="B152" s="764"/>
      <c r="C152" s="764"/>
      <c r="D152" s="764"/>
      <c r="E152" s="765"/>
      <c r="F152" s="167" t="s">
        <v>171</v>
      </c>
      <c r="G152" s="168">
        <v>25</v>
      </c>
      <c r="H152" s="168">
        <v>24</v>
      </c>
      <c r="I152" s="769" t="s">
        <v>192</v>
      </c>
      <c r="J152" s="770"/>
      <c r="K152" s="766" t="s">
        <v>182</v>
      </c>
      <c r="L152" s="767"/>
      <c r="M152" s="768"/>
    </row>
    <row r="153" spans="1:14" s="43" customFormat="1" ht="84" hidden="1" customHeight="1">
      <c r="A153" s="763" t="s">
        <v>200</v>
      </c>
      <c r="B153" s="764"/>
      <c r="C153" s="764"/>
      <c r="D153" s="764"/>
      <c r="E153" s="765"/>
      <c r="F153" s="167" t="s">
        <v>194</v>
      </c>
      <c r="G153" s="168">
        <v>256</v>
      </c>
      <c r="H153" s="168">
        <v>256</v>
      </c>
      <c r="I153" s="769" t="s">
        <v>162</v>
      </c>
      <c r="J153" s="770"/>
      <c r="K153" s="771" t="s">
        <v>163</v>
      </c>
      <c r="L153" s="767"/>
      <c r="M153" s="768"/>
    </row>
    <row r="154" spans="1:14" s="43" customFormat="1" ht="61.5" hidden="1" customHeight="1" thickBot="1">
      <c r="A154" s="753" t="s">
        <v>202</v>
      </c>
      <c r="B154" s="754"/>
      <c r="C154" s="754"/>
      <c r="D154" s="754"/>
      <c r="E154" s="755"/>
      <c r="F154" s="169" t="s">
        <v>208</v>
      </c>
      <c r="G154" s="170"/>
      <c r="H154" s="170"/>
      <c r="I154" s="756"/>
      <c r="J154" s="757"/>
      <c r="K154" s="750"/>
      <c r="L154" s="751"/>
      <c r="M154" s="752"/>
    </row>
    <row r="155" spans="1:14" s="43" customFormat="1" ht="41.25" hidden="1" customHeight="1" thickBot="1">
      <c r="A155" s="763" t="s">
        <v>201</v>
      </c>
      <c r="B155" s="764"/>
      <c r="C155" s="764"/>
      <c r="D155" s="764"/>
      <c r="E155" s="765"/>
      <c r="F155" s="169" t="s">
        <v>208</v>
      </c>
      <c r="G155" s="170">
        <v>322</v>
      </c>
      <c r="H155" s="170">
        <v>320</v>
      </c>
      <c r="I155" s="756" t="s">
        <v>193</v>
      </c>
      <c r="J155" s="757"/>
      <c r="K155" s="750" t="s">
        <v>183</v>
      </c>
      <c r="L155" s="751"/>
      <c r="M155" s="752"/>
    </row>
    <row r="156" spans="1:14" s="43" customFormat="1" ht="42" hidden="1" customHeight="1" thickBot="1">
      <c r="A156" s="763" t="s">
        <v>203</v>
      </c>
      <c r="B156" s="764"/>
      <c r="C156" s="764"/>
      <c r="D156" s="764"/>
      <c r="E156" s="765"/>
      <c r="F156" s="169" t="s">
        <v>208</v>
      </c>
      <c r="G156" s="170">
        <v>6</v>
      </c>
      <c r="H156" s="170">
        <v>6</v>
      </c>
      <c r="I156" s="756" t="s">
        <v>162</v>
      </c>
      <c r="J156" s="757"/>
      <c r="K156" s="750" t="s">
        <v>183</v>
      </c>
      <c r="L156" s="751"/>
      <c r="M156" s="752"/>
    </row>
    <row r="157" spans="1:14" s="43" customFormat="1" ht="49.5" hidden="1" customHeight="1" thickBot="1">
      <c r="A157" s="753" t="s">
        <v>204</v>
      </c>
      <c r="B157" s="754"/>
      <c r="C157" s="754"/>
      <c r="D157" s="754"/>
      <c r="E157" s="755"/>
      <c r="F157" s="169" t="s">
        <v>208</v>
      </c>
      <c r="G157" s="170">
        <v>5</v>
      </c>
      <c r="H157" s="170">
        <v>5</v>
      </c>
      <c r="I157" s="756" t="s">
        <v>162</v>
      </c>
      <c r="J157" s="757"/>
      <c r="K157" s="750" t="s">
        <v>183</v>
      </c>
      <c r="L157" s="751"/>
      <c r="M157" s="752"/>
    </row>
    <row r="158" spans="1:14" s="43" customFormat="1" ht="48" hidden="1" customHeight="1" thickBot="1">
      <c r="A158" s="763" t="s">
        <v>205</v>
      </c>
      <c r="B158" s="764"/>
      <c r="C158" s="764"/>
      <c r="D158" s="764"/>
      <c r="E158" s="765"/>
      <c r="F158" s="167" t="s">
        <v>208</v>
      </c>
      <c r="G158" s="170">
        <v>2</v>
      </c>
      <c r="H158" s="170">
        <v>2</v>
      </c>
      <c r="I158" s="756" t="s">
        <v>162</v>
      </c>
      <c r="J158" s="757"/>
      <c r="K158" s="750" t="s">
        <v>183</v>
      </c>
      <c r="L158" s="751"/>
      <c r="M158" s="752"/>
    </row>
    <row r="159" spans="1:14" s="43" customFormat="1" ht="48" hidden="1" customHeight="1" thickBot="1">
      <c r="A159" s="763" t="s">
        <v>206</v>
      </c>
      <c r="B159" s="764"/>
      <c r="C159" s="764"/>
      <c r="D159" s="764"/>
      <c r="E159" s="765"/>
      <c r="F159" s="167" t="s">
        <v>208</v>
      </c>
      <c r="G159" s="170">
        <v>175</v>
      </c>
      <c r="H159" s="170">
        <v>175</v>
      </c>
      <c r="I159" s="756" t="s">
        <v>162</v>
      </c>
      <c r="J159" s="757"/>
      <c r="K159" s="750" t="s">
        <v>183</v>
      </c>
      <c r="L159" s="751"/>
      <c r="M159" s="752"/>
    </row>
    <row r="160" spans="1:14" s="43" customFormat="1" ht="96" hidden="1" customHeight="1" thickBot="1">
      <c r="A160" s="753" t="s">
        <v>207</v>
      </c>
      <c r="B160" s="754"/>
      <c r="C160" s="754"/>
      <c r="D160" s="754"/>
      <c r="E160" s="755"/>
      <c r="F160" s="169" t="s">
        <v>171</v>
      </c>
      <c r="G160" s="170">
        <v>51</v>
      </c>
      <c r="H160" s="170">
        <v>51</v>
      </c>
      <c r="I160" s="756" t="s">
        <v>162</v>
      </c>
      <c r="J160" s="757"/>
      <c r="K160" s="750" t="s">
        <v>183</v>
      </c>
      <c r="L160" s="751"/>
      <c r="M160" s="752"/>
    </row>
    <row r="161" spans="1:13" s="43" customFormat="1" ht="57.75" hidden="1" customHeight="1" thickBot="1">
      <c r="A161" s="722" t="s">
        <v>212</v>
      </c>
      <c r="B161" s="728" t="s">
        <v>213</v>
      </c>
      <c r="C161" s="729"/>
      <c r="D161" s="730"/>
      <c r="E161" s="728" t="s">
        <v>214</v>
      </c>
      <c r="F161" s="730"/>
      <c r="G161" s="737" t="s">
        <v>215</v>
      </c>
      <c r="H161" s="738"/>
      <c r="I161" s="738"/>
      <c r="J161" s="739"/>
      <c r="K161" s="737" t="s">
        <v>216</v>
      </c>
      <c r="L161" s="738"/>
      <c r="M161" s="739"/>
    </row>
    <row r="162" spans="1:13" s="43" customFormat="1" ht="84" hidden="1" customHeight="1" thickBot="1">
      <c r="A162" s="726"/>
      <c r="B162" s="734"/>
      <c r="C162" s="735"/>
      <c r="D162" s="736"/>
      <c r="E162" s="734"/>
      <c r="F162" s="736"/>
      <c r="G162" s="722" t="s">
        <v>217</v>
      </c>
      <c r="H162" s="742" t="s">
        <v>218</v>
      </c>
      <c r="I162" s="743"/>
      <c r="J162" s="722" t="s">
        <v>219</v>
      </c>
      <c r="K162" s="315" t="s">
        <v>220</v>
      </c>
      <c r="L162" s="315" t="s">
        <v>222</v>
      </c>
      <c r="M162" s="315" t="s">
        <v>224</v>
      </c>
    </row>
    <row r="163" spans="1:13" s="43" customFormat="1" ht="61.5" hidden="1" customHeight="1">
      <c r="A163" s="726"/>
      <c r="B163" s="315" t="s">
        <v>226</v>
      </c>
      <c r="C163" s="315" t="s">
        <v>226</v>
      </c>
      <c r="D163" s="315" t="s">
        <v>226</v>
      </c>
      <c r="E163" s="315" t="s">
        <v>228</v>
      </c>
      <c r="F163" s="315" t="s">
        <v>229</v>
      </c>
      <c r="G163" s="726"/>
      <c r="H163" s="722" t="s">
        <v>230</v>
      </c>
      <c r="I163" s="722" t="s">
        <v>231</v>
      </c>
      <c r="J163" s="726"/>
      <c r="K163" s="315" t="s">
        <v>221</v>
      </c>
      <c r="L163" s="315" t="s">
        <v>223</v>
      </c>
      <c r="M163" s="315" t="s">
        <v>225</v>
      </c>
    </row>
    <row r="164" spans="1:13" s="43" customFormat="1" ht="41.25" hidden="1" customHeight="1" thickBot="1">
      <c r="A164" s="723"/>
      <c r="B164" s="314" t="s">
        <v>227</v>
      </c>
      <c r="C164" s="314" t="s">
        <v>227</v>
      </c>
      <c r="D164" s="314" t="s">
        <v>227</v>
      </c>
      <c r="E164" s="314" t="s">
        <v>227</v>
      </c>
      <c r="F164" s="314" t="s">
        <v>227</v>
      </c>
      <c r="G164" s="723"/>
      <c r="H164" s="723"/>
      <c r="I164" s="723"/>
      <c r="J164" s="723"/>
      <c r="K164" s="309"/>
      <c r="L164" s="309"/>
      <c r="M164" s="309"/>
    </row>
    <row r="165" spans="1:13" s="43" customFormat="1" ht="42" hidden="1" customHeight="1" thickBot="1">
      <c r="A165" s="313">
        <v>1</v>
      </c>
      <c r="B165" s="314">
        <v>2</v>
      </c>
      <c r="C165" s="314">
        <v>3</v>
      </c>
      <c r="D165" s="314">
        <v>4</v>
      </c>
      <c r="E165" s="314">
        <v>5</v>
      </c>
      <c r="F165" s="314">
        <v>6</v>
      </c>
      <c r="G165" s="314">
        <v>7</v>
      </c>
      <c r="H165" s="314">
        <v>8</v>
      </c>
      <c r="I165" s="314">
        <v>9</v>
      </c>
      <c r="J165" s="314">
        <v>10</v>
      </c>
      <c r="K165" s="314">
        <v>11</v>
      </c>
      <c r="L165" s="314">
        <v>12</v>
      </c>
      <c r="M165" s="314">
        <v>13</v>
      </c>
    </row>
    <row r="166" spans="1:13" s="43" customFormat="1" ht="49.5" hidden="1" customHeight="1">
      <c r="A166" s="693" t="s">
        <v>232</v>
      </c>
      <c r="B166" s="747" t="s">
        <v>162</v>
      </c>
      <c r="C166" s="747" t="s">
        <v>162</v>
      </c>
      <c r="D166" s="747" t="s">
        <v>162</v>
      </c>
      <c r="E166" s="747" t="s">
        <v>162</v>
      </c>
      <c r="F166" s="747" t="s">
        <v>162</v>
      </c>
      <c r="G166" s="722" t="s">
        <v>233</v>
      </c>
      <c r="H166" s="722" t="s">
        <v>234</v>
      </c>
      <c r="I166" s="722">
        <v>642</v>
      </c>
      <c r="J166" s="315" t="s">
        <v>235</v>
      </c>
      <c r="K166" s="693">
        <v>23</v>
      </c>
      <c r="L166" s="693"/>
      <c r="M166" s="693"/>
    </row>
    <row r="167" spans="1:13" s="43" customFormat="1" ht="27" hidden="1" customHeight="1">
      <c r="A167" s="694"/>
      <c r="B167" s="748"/>
      <c r="C167" s="748"/>
      <c r="D167" s="748"/>
      <c r="E167" s="748"/>
      <c r="F167" s="748"/>
      <c r="G167" s="726"/>
      <c r="H167" s="726"/>
      <c r="I167" s="726"/>
      <c r="J167" s="315" t="s">
        <v>236</v>
      </c>
      <c r="K167" s="694"/>
      <c r="L167" s="694"/>
      <c r="M167" s="694"/>
    </row>
    <row r="168" spans="1:13" s="43" customFormat="1" ht="48" hidden="1" customHeight="1" thickBot="1">
      <c r="A168" s="695"/>
      <c r="B168" s="749"/>
      <c r="C168" s="749"/>
      <c r="D168" s="749"/>
      <c r="E168" s="749"/>
      <c r="F168" s="749"/>
      <c r="G168" s="723"/>
      <c r="H168" s="723"/>
      <c r="I168" s="723"/>
      <c r="J168" s="314" t="s">
        <v>237</v>
      </c>
      <c r="K168" s="695"/>
      <c r="L168" s="695"/>
      <c r="M168" s="695"/>
    </row>
    <row r="169" spans="1:13" s="43" customFormat="1" ht="48" hidden="1" customHeight="1">
      <c r="A169" s="690" t="s">
        <v>238</v>
      </c>
      <c r="B169" s="722" t="s">
        <v>239</v>
      </c>
      <c r="C169" s="687"/>
      <c r="D169" s="687" t="s">
        <v>162</v>
      </c>
      <c r="E169" s="687" t="s">
        <v>162</v>
      </c>
      <c r="F169" s="687" t="s">
        <v>162</v>
      </c>
      <c r="G169" s="744" t="s">
        <v>240</v>
      </c>
      <c r="H169" s="687" t="s">
        <v>234</v>
      </c>
      <c r="I169" s="687">
        <v>642</v>
      </c>
      <c r="J169" s="317" t="s">
        <v>241</v>
      </c>
      <c r="K169" s="687">
        <v>320</v>
      </c>
      <c r="L169" s="687"/>
      <c r="M169" s="687"/>
    </row>
    <row r="170" spans="1:13" s="43" customFormat="1" ht="48" hidden="1" customHeight="1" thickBot="1">
      <c r="A170" s="692"/>
      <c r="B170" s="723"/>
      <c r="C170" s="689"/>
      <c r="D170" s="689"/>
      <c r="E170" s="689"/>
      <c r="F170" s="689"/>
      <c r="G170" s="746"/>
      <c r="H170" s="689"/>
      <c r="I170" s="689"/>
      <c r="J170" s="318" t="s">
        <v>242</v>
      </c>
      <c r="K170" s="689"/>
      <c r="L170" s="689"/>
      <c r="M170" s="689"/>
    </row>
    <row r="171" spans="1:13" s="43" customFormat="1" ht="48" hidden="1" customHeight="1">
      <c r="A171" s="690" t="s">
        <v>243</v>
      </c>
      <c r="B171" s="693" t="s">
        <v>244</v>
      </c>
      <c r="C171" s="687"/>
      <c r="D171" s="687" t="s">
        <v>162</v>
      </c>
      <c r="E171" s="687" t="s">
        <v>162</v>
      </c>
      <c r="F171" s="687" t="s">
        <v>162</v>
      </c>
      <c r="G171" s="744" t="s">
        <v>240</v>
      </c>
      <c r="H171" s="687" t="s">
        <v>234</v>
      </c>
      <c r="I171" s="687">
        <v>642</v>
      </c>
      <c r="J171" s="316" t="s">
        <v>245</v>
      </c>
      <c r="K171" s="687">
        <v>12</v>
      </c>
      <c r="L171" s="687"/>
      <c r="M171" s="687"/>
    </row>
    <row r="172" spans="1:13" s="43" customFormat="1" ht="19.5" hidden="1" customHeight="1">
      <c r="A172" s="691"/>
      <c r="B172" s="694"/>
      <c r="C172" s="688"/>
      <c r="D172" s="688"/>
      <c r="E172" s="688"/>
      <c r="F172" s="688"/>
      <c r="G172" s="745"/>
      <c r="H172" s="688"/>
      <c r="I172" s="688"/>
      <c r="J172" s="315" t="s">
        <v>236</v>
      </c>
      <c r="K172" s="688"/>
      <c r="L172" s="688"/>
      <c r="M172" s="688"/>
    </row>
    <row r="173" spans="1:13" s="43" customFormat="1" ht="42" hidden="1" customHeight="1" thickBot="1">
      <c r="A173" s="692"/>
      <c r="B173" s="695"/>
      <c r="C173" s="689"/>
      <c r="D173" s="689"/>
      <c r="E173" s="689"/>
      <c r="F173" s="689"/>
      <c r="G173" s="746"/>
      <c r="H173" s="689"/>
      <c r="I173" s="689"/>
      <c r="J173" s="314" t="s">
        <v>246</v>
      </c>
      <c r="K173" s="689"/>
      <c r="L173" s="689"/>
      <c r="M173" s="689"/>
    </row>
    <row r="174" spans="1:13" s="43" customFormat="1" ht="96" hidden="1" customHeight="1" thickBot="1">
      <c r="A174" s="319" t="s">
        <v>252</v>
      </c>
      <c r="B174" s="320" t="s">
        <v>253</v>
      </c>
      <c r="C174" s="320" t="s">
        <v>162</v>
      </c>
      <c r="D174" s="320" t="s">
        <v>162</v>
      </c>
      <c r="E174" s="320" t="s">
        <v>162</v>
      </c>
      <c r="F174" s="320" t="s">
        <v>162</v>
      </c>
      <c r="G174" s="320" t="s">
        <v>240</v>
      </c>
      <c r="H174" s="320" t="s">
        <v>254</v>
      </c>
      <c r="I174" s="320">
        <v>642</v>
      </c>
      <c r="J174" s="320" t="s">
        <v>255</v>
      </c>
      <c r="K174" s="320">
        <v>175</v>
      </c>
      <c r="L174" s="320"/>
      <c r="M174" s="320"/>
    </row>
    <row r="175" spans="1:13" s="43" customFormat="1" ht="96" hidden="1" customHeight="1">
      <c r="A175" s="724" t="s">
        <v>256</v>
      </c>
      <c r="B175" s="724" t="s">
        <v>257</v>
      </c>
      <c r="C175" s="724" t="s">
        <v>257</v>
      </c>
      <c r="D175" s="724" t="s">
        <v>257</v>
      </c>
      <c r="E175" s="724" t="s">
        <v>257</v>
      </c>
      <c r="F175" s="724" t="s">
        <v>257</v>
      </c>
      <c r="G175" s="724" t="s">
        <v>258</v>
      </c>
      <c r="H175" s="724" t="s">
        <v>234</v>
      </c>
      <c r="I175" s="724">
        <v>642</v>
      </c>
      <c r="J175" s="321" t="s">
        <v>259</v>
      </c>
      <c r="K175" s="724">
        <v>20</v>
      </c>
      <c r="L175" s="724">
        <v>50</v>
      </c>
      <c r="M175" s="724">
        <v>50</v>
      </c>
    </row>
    <row r="176" spans="1:13" s="43" customFormat="1" ht="66" hidden="1" customHeight="1" thickBot="1">
      <c r="A176" s="725"/>
      <c r="B176" s="725"/>
      <c r="C176" s="725"/>
      <c r="D176" s="725"/>
      <c r="E176" s="725"/>
      <c r="F176" s="725"/>
      <c r="G176" s="725"/>
      <c r="H176" s="725"/>
      <c r="I176" s="725"/>
      <c r="J176" s="322" t="s">
        <v>237</v>
      </c>
      <c r="K176" s="725"/>
      <c r="L176" s="725"/>
      <c r="M176" s="725"/>
    </row>
    <row r="177" spans="1:15" s="43" customFormat="1" ht="69" hidden="1" customHeight="1">
      <c r="A177" s="690" t="s">
        <v>247</v>
      </c>
      <c r="B177" s="740"/>
      <c r="C177" s="687"/>
      <c r="D177" s="687"/>
      <c r="E177" s="687"/>
      <c r="F177" s="687"/>
      <c r="G177" s="693" t="s">
        <v>248</v>
      </c>
      <c r="H177" s="687" t="s">
        <v>249</v>
      </c>
      <c r="I177" s="687">
        <v>792</v>
      </c>
      <c r="J177" s="316" t="s">
        <v>250</v>
      </c>
      <c r="K177" s="687">
        <v>2914</v>
      </c>
      <c r="L177" s="687"/>
      <c r="M177" s="687"/>
    </row>
    <row r="178" spans="1:15" ht="26.25" hidden="1" thickBot="1">
      <c r="A178" s="692"/>
      <c r="B178" s="741"/>
      <c r="C178" s="689"/>
      <c r="D178" s="689"/>
      <c r="E178" s="689"/>
      <c r="F178" s="689"/>
      <c r="G178" s="695"/>
      <c r="H178" s="689"/>
      <c r="I178" s="689"/>
      <c r="J178" s="318" t="s">
        <v>251</v>
      </c>
      <c r="K178" s="689"/>
      <c r="L178" s="689"/>
      <c r="M178" s="689"/>
    </row>
    <row r="179" spans="1:15" s="43" customFormat="1" ht="63.75" hidden="1" customHeight="1">
      <c r="A179" s="690" t="s">
        <v>247</v>
      </c>
      <c r="B179" s="740"/>
      <c r="C179" s="687"/>
      <c r="D179" s="687"/>
      <c r="E179" s="687"/>
      <c r="F179" s="687"/>
      <c r="G179" s="693" t="s">
        <v>248</v>
      </c>
      <c r="H179" s="687" t="s">
        <v>249</v>
      </c>
      <c r="I179" s="687">
        <v>792</v>
      </c>
      <c r="J179" s="316" t="s">
        <v>250</v>
      </c>
      <c r="K179" s="687">
        <v>2914</v>
      </c>
      <c r="L179" s="687"/>
      <c r="M179" s="687"/>
    </row>
    <row r="180" spans="1:15" ht="26.25" hidden="1" thickBot="1">
      <c r="A180" s="692"/>
      <c r="B180" s="741"/>
      <c r="C180" s="689"/>
      <c r="D180" s="689"/>
      <c r="E180" s="689"/>
      <c r="F180" s="689"/>
      <c r="G180" s="695"/>
      <c r="H180" s="689"/>
      <c r="I180" s="689"/>
      <c r="J180" s="318" t="s">
        <v>251</v>
      </c>
      <c r="K180" s="689"/>
      <c r="L180" s="689"/>
      <c r="M180" s="689"/>
    </row>
    <row r="181" spans="1:15" ht="21">
      <c r="A181" s="999" t="s">
        <v>260</v>
      </c>
      <c r="B181" s="1000"/>
      <c r="C181" s="1000"/>
      <c r="D181" s="1000"/>
      <c r="E181" s="1000"/>
      <c r="F181" s="1000"/>
      <c r="G181" s="1000"/>
      <c r="H181" s="1000"/>
      <c r="I181" s="1000"/>
      <c r="J181" s="1000"/>
      <c r="K181" s="1000"/>
      <c r="L181" s="1000"/>
      <c r="M181" s="1000"/>
      <c r="N181" s="1000"/>
      <c r="O181" s="1000"/>
    </row>
    <row r="182" spans="1:15" ht="15.75">
      <c r="A182" s="684" t="s">
        <v>261</v>
      </c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</row>
    <row r="183" spans="1:15">
      <c r="A183" s="682" t="s">
        <v>262</v>
      </c>
      <c r="B183" s="683"/>
      <c r="C183" s="683"/>
      <c r="D183" s="683"/>
      <c r="E183" s="683"/>
      <c r="F183" s="683"/>
      <c r="G183" s="683"/>
      <c r="H183" s="683"/>
      <c r="I183" s="683"/>
      <c r="J183" s="683"/>
      <c r="K183" s="683"/>
      <c r="L183" s="683"/>
      <c r="M183" s="683"/>
      <c r="N183" s="683"/>
      <c r="O183" s="683"/>
    </row>
    <row r="184" spans="1:15">
      <c r="A184" s="682" t="s">
        <v>263</v>
      </c>
      <c r="B184" s="683"/>
      <c r="C184" s="683"/>
      <c r="D184" s="683"/>
      <c r="E184" s="683"/>
      <c r="F184" s="683"/>
      <c r="G184" s="683"/>
      <c r="H184" s="683"/>
      <c r="I184" s="683"/>
      <c r="J184" s="683"/>
      <c r="K184" s="683"/>
      <c r="L184" s="683"/>
      <c r="M184" s="683"/>
      <c r="N184" s="683"/>
      <c r="O184" s="683"/>
    </row>
    <row r="185" spans="1:15">
      <c r="A185" s="682" t="s">
        <v>264</v>
      </c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</row>
    <row r="186" spans="1:15">
      <c r="A186" s="682" t="s">
        <v>265</v>
      </c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</row>
    <row r="187" spans="1:15" s="354" customFormat="1" ht="15" customHeight="1" thickBot="1">
      <c r="A187" s="980" t="s">
        <v>266</v>
      </c>
      <c r="B187" s="981"/>
      <c r="C187" s="981"/>
      <c r="D187" s="981"/>
      <c r="E187" s="981"/>
      <c r="F187" s="981"/>
      <c r="G187" s="981"/>
      <c r="H187" s="981"/>
      <c r="I187" s="981"/>
      <c r="J187" s="981"/>
      <c r="K187" s="981"/>
      <c r="L187" s="981"/>
      <c r="M187" s="981"/>
      <c r="N187" s="981"/>
      <c r="O187" s="981"/>
    </row>
    <row r="188" spans="1:15" ht="40.5" customHeight="1" thickBot="1">
      <c r="A188" s="706" t="s">
        <v>212</v>
      </c>
      <c r="B188" s="709" t="s">
        <v>267</v>
      </c>
      <c r="C188" s="710"/>
      <c r="D188" s="711"/>
      <c r="E188" s="709" t="s">
        <v>268</v>
      </c>
      <c r="F188" s="711"/>
      <c r="G188" s="699" t="s">
        <v>269</v>
      </c>
      <c r="H188" s="700"/>
      <c r="I188" s="701"/>
      <c r="J188" s="699" t="s">
        <v>270</v>
      </c>
      <c r="K188" s="700"/>
      <c r="L188" s="701"/>
    </row>
    <row r="189" spans="1:15" ht="15" customHeight="1">
      <c r="A189" s="707"/>
      <c r="B189" s="712"/>
      <c r="C189" s="713"/>
      <c r="D189" s="714"/>
      <c r="E189" s="712"/>
      <c r="F189" s="714"/>
      <c r="G189" s="706" t="s">
        <v>217</v>
      </c>
      <c r="H189" s="718" t="s">
        <v>218</v>
      </c>
      <c r="I189" s="719"/>
      <c r="J189" s="722" t="s">
        <v>271</v>
      </c>
      <c r="K189" s="315" t="s">
        <v>222</v>
      </c>
      <c r="L189" s="315" t="s">
        <v>224</v>
      </c>
    </row>
    <row r="190" spans="1:15" ht="39" thickBot="1">
      <c r="A190" s="707"/>
      <c r="B190" s="715"/>
      <c r="C190" s="716"/>
      <c r="D190" s="717"/>
      <c r="E190" s="715"/>
      <c r="F190" s="717"/>
      <c r="G190" s="707"/>
      <c r="H190" s="720"/>
      <c r="I190" s="721"/>
      <c r="J190" s="723"/>
      <c r="K190" s="314" t="s">
        <v>223</v>
      </c>
      <c r="L190" s="314" t="s">
        <v>225</v>
      </c>
    </row>
    <row r="191" spans="1:15" ht="15.75">
      <c r="A191" s="707"/>
      <c r="B191" s="332" t="s">
        <v>226</v>
      </c>
      <c r="C191" s="332" t="s">
        <v>226</v>
      </c>
      <c r="D191" s="332" t="s">
        <v>229</v>
      </c>
      <c r="E191" s="332" t="s">
        <v>228</v>
      </c>
      <c r="F191" s="332" t="s">
        <v>229</v>
      </c>
      <c r="G191" s="707"/>
      <c r="H191" s="706" t="s">
        <v>230</v>
      </c>
      <c r="I191" s="706" t="s">
        <v>231</v>
      </c>
      <c r="J191" s="706"/>
      <c r="K191" s="706"/>
      <c r="L191" s="706"/>
    </row>
    <row r="192" spans="1:15" ht="48" thickBot="1">
      <c r="A192" s="708"/>
      <c r="B192" s="333" t="s">
        <v>227</v>
      </c>
      <c r="C192" s="333" t="s">
        <v>227</v>
      </c>
      <c r="D192" s="333" t="s">
        <v>227</v>
      </c>
      <c r="E192" s="333" t="s">
        <v>227</v>
      </c>
      <c r="F192" s="333" t="s">
        <v>227</v>
      </c>
      <c r="G192" s="708"/>
      <c r="H192" s="708"/>
      <c r="I192" s="708"/>
      <c r="J192" s="708"/>
      <c r="K192" s="708"/>
      <c r="L192" s="708"/>
    </row>
    <row r="193" spans="1:15" ht="16.5" thickBot="1">
      <c r="A193" s="331">
        <v>1</v>
      </c>
      <c r="B193" s="333">
        <v>2</v>
      </c>
      <c r="C193" s="333">
        <v>3</v>
      </c>
      <c r="D193" s="333">
        <v>4</v>
      </c>
      <c r="E193" s="333">
        <v>5</v>
      </c>
      <c r="F193" s="333">
        <v>6</v>
      </c>
      <c r="G193" s="333">
        <v>7</v>
      </c>
      <c r="H193" s="333">
        <v>8</v>
      </c>
      <c r="I193" s="333">
        <v>9</v>
      </c>
      <c r="J193" s="333">
        <v>10</v>
      </c>
      <c r="K193" s="333">
        <v>11</v>
      </c>
      <c r="L193" s="333">
        <v>12</v>
      </c>
    </row>
    <row r="194" spans="1:15" ht="16.5" thickBot="1">
      <c r="A194" s="331"/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</row>
    <row r="195" spans="1:15" ht="19.5" customHeight="1">
      <c r="A195" s="682" t="s">
        <v>272</v>
      </c>
      <c r="B195" s="683"/>
      <c r="C195" s="683"/>
      <c r="D195" s="683"/>
      <c r="E195" s="683"/>
      <c r="F195" s="683"/>
      <c r="G195" s="683"/>
      <c r="H195" s="683"/>
      <c r="I195" s="683"/>
      <c r="J195" s="683"/>
      <c r="K195" s="683"/>
      <c r="L195" s="683"/>
      <c r="M195" s="683"/>
      <c r="N195" s="683"/>
      <c r="O195" s="683"/>
    </row>
    <row r="196" spans="1:15" ht="22.5" customHeight="1" thickBot="1">
      <c r="A196" s="702" t="s">
        <v>273</v>
      </c>
      <c r="B196" s="703"/>
      <c r="C196" s="703"/>
      <c r="D196" s="703"/>
      <c r="E196" s="703"/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</row>
    <row r="197" spans="1:15" ht="62.25" customHeight="1">
      <c r="A197" s="706" t="s">
        <v>212</v>
      </c>
      <c r="B197" s="709" t="s">
        <v>267</v>
      </c>
      <c r="C197" s="710"/>
      <c r="D197" s="711"/>
      <c r="E197" s="709" t="s">
        <v>268</v>
      </c>
      <c r="F197" s="711"/>
      <c r="G197" s="709" t="s">
        <v>274</v>
      </c>
      <c r="H197" s="710"/>
      <c r="I197" s="711"/>
      <c r="J197" s="709" t="s">
        <v>275</v>
      </c>
      <c r="K197" s="710"/>
      <c r="L197" s="711"/>
      <c r="M197" s="709" t="s">
        <v>277</v>
      </c>
      <c r="N197" s="710"/>
      <c r="O197" s="711"/>
    </row>
    <row r="198" spans="1:15" ht="16.5" thickBot="1">
      <c r="A198" s="707"/>
      <c r="B198" s="712"/>
      <c r="C198" s="713"/>
      <c r="D198" s="714"/>
      <c r="E198" s="712"/>
      <c r="F198" s="714"/>
      <c r="G198" s="715"/>
      <c r="H198" s="716"/>
      <c r="I198" s="717"/>
      <c r="J198" s="715" t="s">
        <v>276</v>
      </c>
      <c r="K198" s="716"/>
      <c r="L198" s="717"/>
      <c r="M198" s="715" t="s">
        <v>278</v>
      </c>
      <c r="N198" s="716"/>
      <c r="O198" s="717"/>
    </row>
    <row r="199" spans="1:15" ht="15.75" thickBot="1">
      <c r="A199" s="707"/>
      <c r="B199" s="715"/>
      <c r="C199" s="716"/>
      <c r="D199" s="717"/>
      <c r="E199" s="715"/>
      <c r="F199" s="717"/>
      <c r="G199" s="722" t="s">
        <v>217</v>
      </c>
      <c r="H199" s="742" t="s">
        <v>218</v>
      </c>
      <c r="I199" s="743"/>
      <c r="J199" s="722" t="s">
        <v>279</v>
      </c>
      <c r="K199" s="315" t="s">
        <v>280</v>
      </c>
      <c r="L199" s="315" t="s">
        <v>222</v>
      </c>
      <c r="M199" s="722" t="s">
        <v>279</v>
      </c>
      <c r="N199" s="315" t="s">
        <v>220</v>
      </c>
      <c r="O199" s="315" t="s">
        <v>222</v>
      </c>
    </row>
    <row r="200" spans="1:15" ht="51">
      <c r="A200" s="707"/>
      <c r="B200" s="315" t="s">
        <v>226</v>
      </c>
      <c r="C200" s="315" t="s">
        <v>226</v>
      </c>
      <c r="D200" s="315" t="s">
        <v>226</v>
      </c>
      <c r="E200" s="315" t="s">
        <v>228</v>
      </c>
      <c r="F200" s="315" t="s">
        <v>229</v>
      </c>
      <c r="G200" s="726"/>
      <c r="H200" s="722" t="s">
        <v>230</v>
      </c>
      <c r="I200" s="722" t="s">
        <v>231</v>
      </c>
      <c r="J200" s="726"/>
      <c r="K200" s="315" t="s">
        <v>223</v>
      </c>
      <c r="L200" s="315" t="s">
        <v>225</v>
      </c>
      <c r="M200" s="726"/>
      <c r="N200" s="315" t="s">
        <v>281</v>
      </c>
      <c r="O200" s="315" t="s">
        <v>225</v>
      </c>
    </row>
    <row r="201" spans="1:15" ht="26.25" thickBot="1">
      <c r="A201" s="708"/>
      <c r="B201" s="314" t="s">
        <v>227</v>
      </c>
      <c r="C201" s="314" t="s">
        <v>227</v>
      </c>
      <c r="D201" s="314" t="s">
        <v>227</v>
      </c>
      <c r="E201" s="314" t="s">
        <v>227</v>
      </c>
      <c r="F201" s="314" t="s">
        <v>227</v>
      </c>
      <c r="G201" s="723"/>
      <c r="H201" s="723"/>
      <c r="I201" s="723"/>
      <c r="J201" s="723"/>
      <c r="K201" s="309"/>
      <c r="L201" s="309"/>
      <c r="M201" s="723"/>
      <c r="N201" s="309"/>
      <c r="O201" s="309"/>
    </row>
    <row r="202" spans="1:15" ht="15.75" thickBot="1">
      <c r="A202" s="313">
        <v>1</v>
      </c>
      <c r="B202" s="314">
        <v>2</v>
      </c>
      <c r="C202" s="314">
        <v>3</v>
      </c>
      <c r="D202" s="314">
        <v>4</v>
      </c>
      <c r="E202" s="314">
        <v>5</v>
      </c>
      <c r="F202" s="314">
        <v>6</v>
      </c>
      <c r="G202" s="314">
        <v>7</v>
      </c>
      <c r="H202" s="314">
        <v>8</v>
      </c>
      <c r="I202" s="314">
        <v>9</v>
      </c>
      <c r="J202" s="314">
        <v>10</v>
      </c>
      <c r="K202" s="314">
        <v>11</v>
      </c>
      <c r="L202" s="314">
        <v>12</v>
      </c>
      <c r="M202" s="314">
        <v>13</v>
      </c>
      <c r="N202" s="314">
        <v>14</v>
      </c>
      <c r="O202" s="314">
        <v>15</v>
      </c>
    </row>
    <row r="203" spans="1:15" ht="15.75" thickBot="1">
      <c r="A203" s="334"/>
      <c r="B203" s="335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</row>
    <row r="204" spans="1:15" ht="18" customHeight="1">
      <c r="A204" s="704" t="s">
        <v>282</v>
      </c>
      <c r="B204" s="705"/>
      <c r="C204" s="705"/>
      <c r="D204" s="705"/>
      <c r="E204" s="705"/>
      <c r="F204" s="705"/>
      <c r="G204" s="705"/>
      <c r="H204" s="705"/>
      <c r="I204" s="705"/>
      <c r="J204" s="705"/>
      <c r="K204" s="705"/>
      <c r="L204" s="705"/>
      <c r="M204" s="705"/>
      <c r="N204" s="705"/>
      <c r="O204" s="705"/>
    </row>
    <row r="205" spans="1:15" ht="27.75" customHeight="1" thickBot="1">
      <c r="A205" s="682" t="s">
        <v>283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</row>
    <row r="206" spans="1:15" ht="16.5" thickBot="1">
      <c r="A206" s="699" t="s">
        <v>284</v>
      </c>
      <c r="B206" s="700"/>
      <c r="C206" s="700"/>
      <c r="D206" s="700"/>
      <c r="E206" s="701"/>
    </row>
    <row r="207" spans="1:15" ht="32.25" thickBot="1">
      <c r="A207" s="331" t="s">
        <v>285</v>
      </c>
      <c r="B207" s="333" t="s">
        <v>286</v>
      </c>
      <c r="C207" s="333" t="s">
        <v>58</v>
      </c>
      <c r="D207" s="333" t="s">
        <v>287</v>
      </c>
      <c r="E207" s="333" t="s">
        <v>230</v>
      </c>
    </row>
    <row r="208" spans="1:15" ht="16.5" thickBot="1">
      <c r="A208" s="331">
        <v>1</v>
      </c>
      <c r="B208" s="333">
        <v>2</v>
      </c>
      <c r="C208" s="333">
        <v>3</v>
      </c>
      <c r="D208" s="333">
        <v>4</v>
      </c>
      <c r="E208" s="333">
        <v>5</v>
      </c>
    </row>
    <row r="209" spans="1:15" ht="15.75" thickBot="1">
      <c r="A209" s="334"/>
      <c r="B209" s="335"/>
      <c r="C209" s="335"/>
      <c r="D209" s="335"/>
      <c r="E209" s="335"/>
    </row>
    <row r="210" spans="1:15" ht="25.5" customHeight="1">
      <c r="A210" s="682" t="s">
        <v>288</v>
      </c>
      <c r="B210" s="683"/>
      <c r="C210" s="683"/>
      <c r="D210" s="683"/>
      <c r="E210" s="683"/>
      <c r="F210" s="683"/>
      <c r="G210" s="683"/>
      <c r="H210" s="683"/>
      <c r="I210" s="683"/>
      <c r="J210" s="683"/>
      <c r="K210" s="683"/>
      <c r="L210" s="683"/>
      <c r="M210" s="683"/>
      <c r="N210" s="683"/>
      <c r="O210" s="683"/>
    </row>
    <row r="211" spans="1:15">
      <c r="A211" s="682" t="s">
        <v>289</v>
      </c>
      <c r="B211" s="683"/>
      <c r="C211" s="683"/>
      <c r="D211" s="683"/>
      <c r="E211" s="683"/>
      <c r="F211" s="683"/>
      <c r="G211" s="683"/>
      <c r="H211" s="683"/>
      <c r="I211" s="683"/>
      <c r="J211" s="683"/>
      <c r="K211" s="683"/>
      <c r="L211" s="683"/>
      <c r="M211" s="683"/>
      <c r="N211" s="683"/>
      <c r="O211" s="683"/>
    </row>
    <row r="212" spans="1:15">
      <c r="A212" s="682" t="s">
        <v>290</v>
      </c>
      <c r="B212" s="683"/>
      <c r="C212" s="683"/>
      <c r="D212" s="683"/>
      <c r="E212" s="683"/>
      <c r="F212" s="683"/>
      <c r="G212" s="683"/>
      <c r="H212" s="683"/>
      <c r="I212" s="683"/>
      <c r="J212" s="683"/>
      <c r="K212" s="683"/>
      <c r="L212" s="683"/>
      <c r="M212" s="683"/>
      <c r="N212" s="683"/>
      <c r="O212" s="683"/>
    </row>
    <row r="213" spans="1:15" ht="15.75" thickBot="1">
      <c r="A213" s="682" t="s">
        <v>291</v>
      </c>
      <c r="B213" s="683"/>
      <c r="C213" s="683"/>
      <c r="D213" s="683"/>
      <c r="E213" s="683"/>
      <c r="F213" s="683"/>
      <c r="G213" s="683"/>
      <c r="H213" s="683"/>
      <c r="I213" s="683"/>
      <c r="J213" s="683"/>
      <c r="K213" s="683"/>
      <c r="L213" s="683"/>
      <c r="M213" s="683"/>
      <c r="N213" s="683"/>
      <c r="O213" s="683"/>
    </row>
    <row r="214" spans="1:15" ht="63.75" thickBot="1">
      <c r="A214" s="336" t="s">
        <v>292</v>
      </c>
      <c r="B214" s="337" t="s">
        <v>293</v>
      </c>
      <c r="C214" s="337" t="s">
        <v>294</v>
      </c>
    </row>
    <row r="215" spans="1:15" ht="16.5" thickBot="1">
      <c r="A215" s="331">
        <v>1</v>
      </c>
      <c r="B215" s="333">
        <v>2</v>
      </c>
      <c r="C215" s="333">
        <v>3</v>
      </c>
    </row>
    <row r="216" spans="1:15" ht="19.5" thickBot="1">
      <c r="A216" s="338"/>
      <c r="B216" s="339"/>
      <c r="C216" s="339"/>
    </row>
    <row r="217" spans="1:15" ht="18.75">
      <c r="A217" s="356"/>
      <c r="B217" s="356"/>
      <c r="C217" s="356"/>
    </row>
    <row r="218" spans="1:15" ht="18.75">
      <c r="A218" s="356"/>
      <c r="B218" s="356"/>
      <c r="C218" s="356"/>
    </row>
    <row r="219" spans="1:15" ht="18.75">
      <c r="A219" s="356"/>
      <c r="B219" s="356"/>
      <c r="C219" s="356"/>
    </row>
    <row r="220" spans="1:15" ht="18.75">
      <c r="A220" s="356"/>
      <c r="B220" s="356"/>
      <c r="C220" s="356"/>
    </row>
    <row r="221" spans="1:15" ht="18.75">
      <c r="A221" s="356"/>
      <c r="B221" s="356"/>
      <c r="C221" s="356"/>
    </row>
    <row r="222" spans="1:15" ht="18.75">
      <c r="A222" s="356"/>
      <c r="B222" s="356"/>
      <c r="C222" s="356"/>
    </row>
    <row r="223" spans="1:15" ht="18.75">
      <c r="A223" s="356"/>
      <c r="B223" s="356"/>
      <c r="C223" s="356"/>
    </row>
    <row r="224" spans="1:15" ht="18.75">
      <c r="A224" s="356"/>
      <c r="B224" s="356"/>
      <c r="C224" s="356"/>
    </row>
    <row r="225" spans="1:15" ht="18.75">
      <c r="A225" s="356"/>
      <c r="B225" s="356"/>
      <c r="C225" s="356"/>
    </row>
    <row r="226" spans="1:15" s="355" customFormat="1" ht="18.75">
      <c r="A226" s="997" t="s">
        <v>295</v>
      </c>
      <c r="B226" s="998"/>
      <c r="C226" s="998"/>
      <c r="D226" s="998"/>
      <c r="E226" s="998"/>
      <c r="F226" s="998"/>
      <c r="G226" s="998"/>
      <c r="H226" s="998"/>
      <c r="I226" s="998"/>
      <c r="J226" s="998"/>
      <c r="K226" s="998"/>
      <c r="L226" s="998"/>
      <c r="M226" s="998"/>
      <c r="N226" s="998"/>
      <c r="O226" s="998"/>
    </row>
    <row r="227" spans="1:15" ht="18.75">
      <c r="A227" s="697" t="s">
        <v>261</v>
      </c>
      <c r="B227" s="683"/>
      <c r="C227" s="683"/>
      <c r="D227" s="683"/>
      <c r="E227" s="683"/>
      <c r="F227" s="683"/>
      <c r="G227" s="683"/>
      <c r="H227" s="683"/>
      <c r="I227" s="683"/>
      <c r="J227" s="683"/>
      <c r="K227" s="683"/>
      <c r="L227" s="683"/>
      <c r="M227" s="683"/>
      <c r="N227" s="683"/>
      <c r="O227" s="683"/>
    </row>
    <row r="228" spans="1:15">
      <c r="A228" s="698" t="s">
        <v>296</v>
      </c>
      <c r="B228" s="683"/>
      <c r="C228" s="683"/>
      <c r="D228" s="683"/>
      <c r="E228" s="683"/>
      <c r="F228" s="683"/>
      <c r="G228" s="683"/>
      <c r="H228" s="683"/>
      <c r="I228" s="683"/>
      <c r="J228" s="683"/>
      <c r="K228" s="683"/>
      <c r="L228" s="683"/>
      <c r="M228" s="683"/>
      <c r="N228" s="683"/>
      <c r="O228" s="683"/>
    </row>
    <row r="229" spans="1:15">
      <c r="A229" s="682" t="s">
        <v>297</v>
      </c>
      <c r="B229" s="683"/>
      <c r="C229" s="683"/>
      <c r="D229" s="683"/>
      <c r="E229" s="683"/>
      <c r="F229" s="683"/>
      <c r="G229" s="683"/>
      <c r="H229" s="683"/>
      <c r="I229" s="683"/>
      <c r="J229" s="683"/>
      <c r="K229" s="683"/>
      <c r="L229" s="683"/>
      <c r="M229" s="683"/>
      <c r="N229" s="683"/>
      <c r="O229" s="683"/>
    </row>
    <row r="230" spans="1:15">
      <c r="A230" s="682" t="s">
        <v>298</v>
      </c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  <c r="L230" s="683"/>
      <c r="M230" s="683"/>
      <c r="N230" s="683"/>
      <c r="O230" s="683"/>
    </row>
    <row r="231" spans="1:15">
      <c r="A231" s="682" t="s">
        <v>299</v>
      </c>
      <c r="B231" s="683"/>
      <c r="C231" s="683"/>
      <c r="D231" s="683"/>
      <c r="E231" s="683"/>
      <c r="F231" s="683"/>
      <c r="G231" s="683"/>
      <c r="H231" s="683"/>
      <c r="I231" s="683"/>
      <c r="J231" s="683"/>
      <c r="K231" s="683"/>
      <c r="L231" s="683"/>
      <c r="M231" s="683"/>
      <c r="N231" s="683"/>
      <c r="O231" s="683"/>
    </row>
    <row r="232" spans="1:15" s="353" customFormat="1" ht="16.5" thickBot="1">
      <c r="A232" s="995" t="s">
        <v>300</v>
      </c>
      <c r="B232" s="996"/>
      <c r="C232" s="996"/>
      <c r="D232" s="996"/>
      <c r="E232" s="996"/>
      <c r="F232" s="996"/>
      <c r="G232" s="996"/>
      <c r="H232" s="996"/>
      <c r="I232" s="996"/>
      <c r="J232" s="996"/>
      <c r="K232" s="996"/>
      <c r="L232" s="996"/>
      <c r="M232" s="996"/>
      <c r="N232" s="996"/>
      <c r="O232" s="996"/>
    </row>
    <row r="233" spans="1:15" ht="15.75" thickBot="1">
      <c r="A233" s="722" t="s">
        <v>212</v>
      </c>
      <c r="B233" s="728" t="s">
        <v>213</v>
      </c>
      <c r="C233" s="729"/>
      <c r="D233" s="730"/>
      <c r="E233" s="728" t="s">
        <v>214</v>
      </c>
      <c r="F233" s="730"/>
      <c r="G233" s="737" t="s">
        <v>301</v>
      </c>
      <c r="H233" s="738"/>
      <c r="I233" s="739"/>
      <c r="J233" s="737" t="s">
        <v>302</v>
      </c>
      <c r="K233" s="738"/>
      <c r="L233" s="739"/>
    </row>
    <row r="234" spans="1:15">
      <c r="A234" s="726"/>
      <c r="B234" s="731"/>
      <c r="C234" s="732"/>
      <c r="D234" s="733"/>
      <c r="E234" s="731"/>
      <c r="F234" s="733"/>
      <c r="G234" s="722" t="s">
        <v>217</v>
      </c>
      <c r="H234" s="718" t="s">
        <v>218</v>
      </c>
      <c r="I234" s="719"/>
      <c r="J234" s="722" t="s">
        <v>271</v>
      </c>
      <c r="K234" s="315" t="s">
        <v>222</v>
      </c>
      <c r="L234" s="315" t="s">
        <v>224</v>
      </c>
    </row>
    <row r="235" spans="1:15" ht="39" thickBot="1">
      <c r="A235" s="726"/>
      <c r="B235" s="734"/>
      <c r="C235" s="735"/>
      <c r="D235" s="736"/>
      <c r="E235" s="734"/>
      <c r="F235" s="736"/>
      <c r="G235" s="726"/>
      <c r="H235" s="720"/>
      <c r="I235" s="721"/>
      <c r="J235" s="723"/>
      <c r="K235" s="314" t="s">
        <v>223</v>
      </c>
      <c r="L235" s="314" t="s">
        <v>225</v>
      </c>
    </row>
    <row r="236" spans="1:15">
      <c r="A236" s="726"/>
      <c r="B236" s="315" t="s">
        <v>226</v>
      </c>
      <c r="C236" s="315" t="s">
        <v>226</v>
      </c>
      <c r="D236" s="315" t="s">
        <v>226</v>
      </c>
      <c r="E236" s="315" t="s">
        <v>228</v>
      </c>
      <c r="F236" s="315" t="s">
        <v>229</v>
      </c>
      <c r="G236" s="726"/>
      <c r="H236" s="722" t="s">
        <v>230</v>
      </c>
      <c r="I236" s="722" t="s">
        <v>231</v>
      </c>
      <c r="J236" s="722"/>
      <c r="K236" s="722"/>
      <c r="L236" s="722"/>
    </row>
    <row r="237" spans="1:15" ht="26.25" thickBot="1">
      <c r="A237" s="723"/>
      <c r="B237" s="314" t="s">
        <v>227</v>
      </c>
      <c r="C237" s="314" t="s">
        <v>227</v>
      </c>
      <c r="D237" s="314" t="s">
        <v>227</v>
      </c>
      <c r="E237" s="314" t="s">
        <v>227</v>
      </c>
      <c r="F237" s="314" t="s">
        <v>227</v>
      </c>
      <c r="G237" s="723"/>
      <c r="H237" s="723"/>
      <c r="I237" s="723"/>
      <c r="J237" s="723"/>
      <c r="K237" s="723"/>
      <c r="L237" s="723"/>
    </row>
    <row r="238" spans="1:15" ht="15.75" thickBot="1">
      <c r="A238" s="313">
        <v>1</v>
      </c>
      <c r="B238" s="314">
        <v>2</v>
      </c>
      <c r="C238" s="314">
        <v>3</v>
      </c>
      <c r="D238" s="314">
        <v>4</v>
      </c>
      <c r="E238" s="314">
        <v>5</v>
      </c>
      <c r="F238" s="314">
        <v>6</v>
      </c>
      <c r="G238" s="314">
        <v>7</v>
      </c>
      <c r="H238" s="314">
        <v>8</v>
      </c>
      <c r="I238" s="314">
        <v>9</v>
      </c>
      <c r="J238" s="314">
        <v>10</v>
      </c>
      <c r="K238" s="314">
        <v>11</v>
      </c>
      <c r="L238" s="314">
        <v>12</v>
      </c>
    </row>
    <row r="239" spans="1:15" ht="39" thickBot="1">
      <c r="A239" s="323" t="s">
        <v>303</v>
      </c>
      <c r="B239" s="318" t="s">
        <v>162</v>
      </c>
      <c r="C239" s="318" t="s">
        <v>162</v>
      </c>
      <c r="D239" s="318" t="s">
        <v>162</v>
      </c>
      <c r="E239" s="318" t="s">
        <v>162</v>
      </c>
      <c r="F239" s="318" t="s">
        <v>162</v>
      </c>
      <c r="G239" s="318" t="s">
        <v>162</v>
      </c>
      <c r="H239" s="318" t="s">
        <v>162</v>
      </c>
      <c r="I239" s="318" t="s">
        <v>162</v>
      </c>
      <c r="J239" s="318" t="s">
        <v>162</v>
      </c>
      <c r="K239" s="318" t="s">
        <v>162</v>
      </c>
      <c r="L239" s="318" t="s">
        <v>162</v>
      </c>
    </row>
    <row r="240" spans="1:15" ht="18" customHeight="1">
      <c r="A240" s="682" t="s">
        <v>304</v>
      </c>
      <c r="B240" s="683"/>
      <c r="C240" s="683"/>
      <c r="D240" s="683"/>
      <c r="E240" s="683"/>
      <c r="F240" s="683"/>
      <c r="G240" s="683"/>
      <c r="H240" s="683"/>
      <c r="I240" s="683"/>
      <c r="J240" s="683"/>
      <c r="K240" s="683"/>
      <c r="L240" s="683"/>
      <c r="M240" s="683"/>
      <c r="N240" s="683"/>
      <c r="O240" s="683"/>
    </row>
    <row r="241" spans="1:15" ht="26.25" customHeight="1" thickBot="1">
      <c r="A241" s="682" t="s">
        <v>305</v>
      </c>
      <c r="B241" s="683"/>
      <c r="C241" s="683"/>
      <c r="D241" s="683"/>
      <c r="E241" s="683"/>
      <c r="F241" s="683"/>
      <c r="G241" s="683"/>
      <c r="H241" s="683"/>
      <c r="I241" s="683"/>
      <c r="J241" s="683"/>
      <c r="K241" s="683"/>
      <c r="L241" s="683"/>
      <c r="M241" s="683"/>
      <c r="N241" s="683"/>
      <c r="O241" s="683"/>
    </row>
    <row r="242" spans="1:15" ht="35.25" customHeight="1" thickBot="1">
      <c r="A242" s="722" t="s">
        <v>212</v>
      </c>
      <c r="B242" s="728" t="s">
        <v>213</v>
      </c>
      <c r="C242" s="729"/>
      <c r="D242" s="730"/>
      <c r="E242" s="728" t="s">
        <v>214</v>
      </c>
      <c r="F242" s="730"/>
      <c r="G242" s="737" t="s">
        <v>215</v>
      </c>
      <c r="H242" s="738"/>
      <c r="I242" s="738"/>
      <c r="J242" s="739"/>
      <c r="K242" s="737" t="s">
        <v>216</v>
      </c>
      <c r="L242" s="738"/>
      <c r="M242" s="739"/>
    </row>
    <row r="243" spans="1:15" ht="15.75" thickBot="1">
      <c r="A243" s="726"/>
      <c r="B243" s="734"/>
      <c r="C243" s="735"/>
      <c r="D243" s="736"/>
      <c r="E243" s="734"/>
      <c r="F243" s="736"/>
      <c r="G243" s="722" t="s">
        <v>217</v>
      </c>
      <c r="H243" s="742" t="s">
        <v>218</v>
      </c>
      <c r="I243" s="743"/>
      <c r="J243" s="722" t="s">
        <v>219</v>
      </c>
      <c r="K243" s="315" t="s">
        <v>220</v>
      </c>
      <c r="L243" s="315" t="s">
        <v>222</v>
      </c>
      <c r="M243" s="315" t="s">
        <v>224</v>
      </c>
    </row>
    <row r="244" spans="1:15" ht="38.25">
      <c r="A244" s="726"/>
      <c r="B244" s="315" t="s">
        <v>226</v>
      </c>
      <c r="C244" s="315" t="s">
        <v>226</v>
      </c>
      <c r="D244" s="315" t="s">
        <v>226</v>
      </c>
      <c r="E244" s="315" t="s">
        <v>228</v>
      </c>
      <c r="F244" s="315" t="s">
        <v>229</v>
      </c>
      <c r="G244" s="726"/>
      <c r="H244" s="722" t="s">
        <v>230</v>
      </c>
      <c r="I244" s="722" t="s">
        <v>231</v>
      </c>
      <c r="J244" s="726"/>
      <c r="K244" s="315" t="s">
        <v>221</v>
      </c>
      <c r="L244" s="315" t="s">
        <v>223</v>
      </c>
      <c r="M244" s="315" t="s">
        <v>225</v>
      </c>
    </row>
    <row r="245" spans="1:15" ht="26.25" thickBot="1">
      <c r="A245" s="723"/>
      <c r="B245" s="314" t="s">
        <v>227</v>
      </c>
      <c r="C245" s="314" t="s">
        <v>227</v>
      </c>
      <c r="D245" s="314" t="s">
        <v>227</v>
      </c>
      <c r="E245" s="314" t="s">
        <v>227</v>
      </c>
      <c r="F245" s="314" t="s">
        <v>227</v>
      </c>
      <c r="G245" s="723"/>
      <c r="H245" s="723"/>
      <c r="I245" s="723"/>
      <c r="J245" s="723"/>
      <c r="K245" s="309"/>
      <c r="L245" s="309"/>
      <c r="M245" s="309"/>
    </row>
    <row r="246" spans="1:15" ht="15.75" thickBot="1">
      <c r="A246" s="313">
        <v>1</v>
      </c>
      <c r="B246" s="314">
        <v>2</v>
      </c>
      <c r="C246" s="314">
        <v>3</v>
      </c>
      <c r="D246" s="314">
        <v>4</v>
      </c>
      <c r="E246" s="314">
        <v>5</v>
      </c>
      <c r="F246" s="314">
        <v>6</v>
      </c>
      <c r="G246" s="314">
        <v>7</v>
      </c>
      <c r="H246" s="314">
        <v>8</v>
      </c>
      <c r="I246" s="314">
        <v>9</v>
      </c>
      <c r="J246" s="314">
        <v>10</v>
      </c>
      <c r="K246" s="314">
        <v>11</v>
      </c>
      <c r="L246" s="314">
        <v>12</v>
      </c>
      <c r="M246" s="314">
        <v>13</v>
      </c>
    </row>
    <row r="247" spans="1:15" ht="93.75" customHeight="1">
      <c r="A247" s="693" t="s">
        <v>232</v>
      </c>
      <c r="B247" s="747" t="s">
        <v>162</v>
      </c>
      <c r="C247" s="747" t="s">
        <v>162</v>
      </c>
      <c r="D247" s="747" t="s">
        <v>162</v>
      </c>
      <c r="E247" s="747" t="s">
        <v>162</v>
      </c>
      <c r="F247" s="747" t="s">
        <v>162</v>
      </c>
      <c r="G247" s="722" t="s">
        <v>233</v>
      </c>
      <c r="H247" s="722" t="s">
        <v>234</v>
      </c>
      <c r="I247" s="722">
        <v>642</v>
      </c>
      <c r="J247" s="315" t="s">
        <v>235</v>
      </c>
      <c r="K247" s="693">
        <v>23</v>
      </c>
      <c r="L247" s="693"/>
      <c r="M247" s="693"/>
    </row>
    <row r="248" spans="1:15">
      <c r="A248" s="694"/>
      <c r="B248" s="748"/>
      <c r="C248" s="748"/>
      <c r="D248" s="748"/>
      <c r="E248" s="748"/>
      <c r="F248" s="748"/>
      <c r="G248" s="726"/>
      <c r="H248" s="726"/>
      <c r="I248" s="726"/>
      <c r="J248" s="315" t="s">
        <v>236</v>
      </c>
      <c r="K248" s="694"/>
      <c r="L248" s="694"/>
      <c r="M248" s="694"/>
    </row>
    <row r="249" spans="1:15" ht="28.5" customHeight="1" thickBot="1">
      <c r="A249" s="695"/>
      <c r="B249" s="749"/>
      <c r="C249" s="749"/>
      <c r="D249" s="749"/>
      <c r="E249" s="749"/>
      <c r="F249" s="749"/>
      <c r="G249" s="723"/>
      <c r="H249" s="723"/>
      <c r="I249" s="723"/>
      <c r="J249" s="314" t="s">
        <v>237</v>
      </c>
      <c r="K249" s="695"/>
      <c r="L249" s="695"/>
      <c r="M249" s="695"/>
    </row>
    <row r="250" spans="1:15" ht="19.5" customHeight="1">
      <c r="A250" s="682" t="s">
        <v>306</v>
      </c>
      <c r="B250" s="683"/>
      <c r="C250" s="683"/>
      <c r="D250" s="683"/>
      <c r="E250" s="683"/>
      <c r="F250" s="683"/>
      <c r="G250" s="683"/>
      <c r="H250" s="683"/>
      <c r="I250" s="683"/>
      <c r="J250" s="683"/>
      <c r="K250" s="683"/>
      <c r="L250" s="683"/>
      <c r="M250" s="683"/>
      <c r="N250" s="683"/>
      <c r="O250" s="683"/>
    </row>
    <row r="251" spans="1:15" ht="15.75">
      <c r="A251" s="349"/>
    </row>
    <row r="252" spans="1:15" ht="15.75">
      <c r="A252" s="349"/>
    </row>
    <row r="253" spans="1:15" ht="15.75">
      <c r="A253" s="684" t="s">
        <v>307</v>
      </c>
      <c r="B253" s="683"/>
      <c r="C253" s="683"/>
      <c r="D253" s="683"/>
      <c r="E253" s="683"/>
      <c r="F253" s="683"/>
      <c r="G253" s="683"/>
      <c r="H253" s="683"/>
      <c r="I253" s="683"/>
      <c r="J253" s="683"/>
      <c r="K253" s="683"/>
      <c r="L253" s="683"/>
      <c r="M253" s="683"/>
      <c r="N253" s="683"/>
      <c r="O253" s="683"/>
    </row>
    <row r="254" spans="1:15" ht="15.75">
      <c r="A254" s="682" t="s">
        <v>308</v>
      </c>
      <c r="B254" s="683"/>
      <c r="C254" s="683"/>
      <c r="D254" s="683"/>
      <c r="E254" s="683"/>
      <c r="F254" s="683"/>
      <c r="G254" s="683"/>
      <c r="H254" s="683"/>
      <c r="I254" s="683"/>
      <c r="J254" s="683"/>
      <c r="K254" s="683"/>
      <c r="L254" s="683"/>
      <c r="M254" s="683"/>
      <c r="N254" s="683"/>
      <c r="O254" s="683"/>
    </row>
    <row r="255" spans="1:15" ht="15.75">
      <c r="A255" s="324" t="s">
        <v>309</v>
      </c>
    </row>
    <row r="256" spans="1:15" ht="21" customHeight="1">
      <c r="A256" s="682" t="s">
        <v>310</v>
      </c>
      <c r="B256" s="683"/>
      <c r="C256" s="683"/>
      <c r="D256" s="683"/>
      <c r="E256" s="683"/>
      <c r="F256" s="683"/>
      <c r="G256" s="683"/>
      <c r="H256" s="683"/>
      <c r="I256" s="683"/>
      <c r="J256" s="683"/>
      <c r="K256" s="683"/>
      <c r="L256" s="683"/>
      <c r="M256" s="683"/>
    </row>
    <row r="257" spans="1:15">
      <c r="A257" s="682" t="s">
        <v>312</v>
      </c>
      <c r="B257" s="683"/>
      <c r="C257" s="683"/>
      <c r="D257" s="683"/>
      <c r="E257" s="683"/>
      <c r="F257" s="683"/>
      <c r="G257" s="683"/>
      <c r="H257" s="683"/>
      <c r="I257" s="683"/>
      <c r="J257" s="683"/>
      <c r="K257" s="683"/>
      <c r="L257" s="683"/>
      <c r="M257" s="683"/>
      <c r="N257" s="683"/>
      <c r="O257" s="683"/>
    </row>
    <row r="258" spans="1:15" s="354" customFormat="1" ht="14.25" customHeight="1" thickBot="1">
      <c r="A258" s="980" t="s">
        <v>300</v>
      </c>
      <c r="B258" s="981"/>
      <c r="C258" s="981"/>
      <c r="D258" s="981"/>
      <c r="E258" s="981"/>
      <c r="F258" s="981"/>
      <c r="G258" s="981"/>
      <c r="H258" s="981"/>
      <c r="I258" s="981"/>
      <c r="J258" s="981"/>
      <c r="K258" s="981"/>
      <c r="L258" s="981"/>
      <c r="M258" s="981"/>
      <c r="N258" s="981"/>
      <c r="O258" s="981"/>
    </row>
    <row r="259" spans="1:15" ht="15.75" thickBot="1">
      <c r="A259" s="722" t="s">
        <v>212</v>
      </c>
      <c r="B259" s="728" t="s">
        <v>213</v>
      </c>
      <c r="C259" s="729"/>
      <c r="D259" s="730"/>
      <c r="E259" s="728" t="s">
        <v>214</v>
      </c>
      <c r="F259" s="730"/>
      <c r="G259" s="737" t="s">
        <v>301</v>
      </c>
      <c r="H259" s="738"/>
      <c r="I259" s="739"/>
      <c r="J259" s="737" t="s">
        <v>302</v>
      </c>
      <c r="K259" s="738"/>
      <c r="L259" s="739"/>
    </row>
    <row r="260" spans="1:15">
      <c r="A260" s="726"/>
      <c r="B260" s="731"/>
      <c r="C260" s="732"/>
      <c r="D260" s="733"/>
      <c r="E260" s="731"/>
      <c r="F260" s="733"/>
      <c r="G260" s="722" t="s">
        <v>217</v>
      </c>
      <c r="H260" s="718" t="s">
        <v>218</v>
      </c>
      <c r="I260" s="719"/>
      <c r="J260" s="722" t="s">
        <v>271</v>
      </c>
      <c r="K260" s="315" t="s">
        <v>222</v>
      </c>
      <c r="L260" s="315" t="s">
        <v>224</v>
      </c>
    </row>
    <row r="261" spans="1:15" ht="39" thickBot="1">
      <c r="A261" s="726"/>
      <c r="B261" s="734"/>
      <c r="C261" s="735"/>
      <c r="D261" s="736"/>
      <c r="E261" s="734"/>
      <c r="F261" s="736"/>
      <c r="G261" s="726"/>
      <c r="H261" s="720"/>
      <c r="I261" s="721"/>
      <c r="J261" s="723"/>
      <c r="K261" s="314" t="s">
        <v>223</v>
      </c>
      <c r="L261" s="314" t="s">
        <v>225</v>
      </c>
    </row>
    <row r="262" spans="1:15" ht="38.25">
      <c r="A262" s="726"/>
      <c r="B262" s="315" t="s">
        <v>313</v>
      </c>
      <c r="C262" s="315" t="s">
        <v>314</v>
      </c>
      <c r="D262" s="315" t="s">
        <v>226</v>
      </c>
      <c r="E262" s="315" t="s">
        <v>228</v>
      </c>
      <c r="F262" s="315" t="s">
        <v>229</v>
      </c>
      <c r="G262" s="726"/>
      <c r="H262" s="722" t="s">
        <v>230</v>
      </c>
      <c r="I262" s="722" t="s">
        <v>231</v>
      </c>
      <c r="J262" s="722"/>
      <c r="K262" s="722"/>
      <c r="L262" s="722"/>
    </row>
    <row r="263" spans="1:15" ht="25.5">
      <c r="A263" s="726"/>
      <c r="B263" s="315" t="s">
        <v>227</v>
      </c>
      <c r="C263" s="315" t="s">
        <v>226</v>
      </c>
      <c r="D263" s="315" t="s">
        <v>227</v>
      </c>
      <c r="E263" s="315" t="s">
        <v>227</v>
      </c>
      <c r="F263" s="315" t="s">
        <v>227</v>
      </c>
      <c r="G263" s="726"/>
      <c r="H263" s="726"/>
      <c r="I263" s="726"/>
      <c r="J263" s="726"/>
      <c r="K263" s="726"/>
      <c r="L263" s="726"/>
    </row>
    <row r="264" spans="1:15" ht="26.25" thickBot="1">
      <c r="A264" s="723"/>
      <c r="B264" s="309"/>
      <c r="C264" s="314" t="s">
        <v>227</v>
      </c>
      <c r="D264" s="309"/>
      <c r="E264" s="309"/>
      <c r="F264" s="309"/>
      <c r="G264" s="723"/>
      <c r="H264" s="723"/>
      <c r="I264" s="723"/>
      <c r="J264" s="723"/>
      <c r="K264" s="723"/>
      <c r="L264" s="723"/>
    </row>
    <row r="265" spans="1:15" ht="15.75" thickBot="1">
      <c r="A265" s="313">
        <v>1</v>
      </c>
      <c r="B265" s="314">
        <v>2</v>
      </c>
      <c r="C265" s="314">
        <v>3</v>
      </c>
      <c r="D265" s="314">
        <v>4</v>
      </c>
      <c r="E265" s="314">
        <v>5</v>
      </c>
      <c r="F265" s="314">
        <v>6</v>
      </c>
      <c r="G265" s="314">
        <v>7</v>
      </c>
      <c r="H265" s="314">
        <v>8</v>
      </c>
      <c r="I265" s="314">
        <v>9</v>
      </c>
      <c r="J265" s="314">
        <v>10</v>
      </c>
      <c r="K265" s="314">
        <v>11</v>
      </c>
      <c r="L265" s="314">
        <v>12</v>
      </c>
    </row>
    <row r="266" spans="1:15" ht="64.5" thickBot="1">
      <c r="A266" s="341" t="s">
        <v>238</v>
      </c>
      <c r="B266" s="318" t="s">
        <v>239</v>
      </c>
      <c r="C266" s="318"/>
      <c r="D266" s="318" t="s">
        <v>162</v>
      </c>
      <c r="E266" s="318" t="s">
        <v>162</v>
      </c>
      <c r="F266" s="318" t="s">
        <v>162</v>
      </c>
      <c r="G266" s="318" t="s">
        <v>162</v>
      </c>
      <c r="H266" s="318" t="s">
        <v>162</v>
      </c>
      <c r="I266" s="318" t="s">
        <v>162</v>
      </c>
      <c r="J266" s="318" t="s">
        <v>162</v>
      </c>
      <c r="K266" s="318" t="s">
        <v>162</v>
      </c>
      <c r="L266" s="318" t="s">
        <v>162</v>
      </c>
    </row>
    <row r="267" spans="1:15" ht="18.75">
      <c r="A267" s="342"/>
    </row>
    <row r="268" spans="1:15">
      <c r="A268" s="682" t="s">
        <v>315</v>
      </c>
      <c r="B268" s="683"/>
      <c r="C268" s="683"/>
      <c r="D268" s="683"/>
      <c r="E268" s="683"/>
      <c r="F268" s="683"/>
      <c r="G268" s="683"/>
      <c r="H268" s="683"/>
      <c r="I268" s="683"/>
      <c r="J268" s="683"/>
      <c r="K268" s="683"/>
      <c r="L268" s="683"/>
      <c r="M268" s="683"/>
      <c r="N268" s="683"/>
      <c r="O268" s="683"/>
    </row>
    <row r="269" spans="1:15" ht="15.75" thickBot="1">
      <c r="A269" s="682" t="s">
        <v>316</v>
      </c>
      <c r="B269" s="683"/>
      <c r="C269" s="683"/>
      <c r="D269" s="683"/>
      <c r="E269" s="683"/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</row>
    <row r="270" spans="1:15" ht="35.25" customHeight="1" thickBot="1">
      <c r="A270" s="722" t="s">
        <v>212</v>
      </c>
      <c r="B270" s="728" t="s">
        <v>213</v>
      </c>
      <c r="C270" s="729"/>
      <c r="D270" s="730"/>
      <c r="E270" s="728" t="s">
        <v>214</v>
      </c>
      <c r="F270" s="730"/>
      <c r="G270" s="737" t="s">
        <v>215</v>
      </c>
      <c r="H270" s="738"/>
      <c r="I270" s="738"/>
      <c r="J270" s="739"/>
      <c r="K270" s="737" t="s">
        <v>216</v>
      </c>
      <c r="L270" s="738"/>
      <c r="M270" s="739"/>
    </row>
    <row r="271" spans="1:15" ht="15.75" thickBot="1">
      <c r="A271" s="726"/>
      <c r="B271" s="734"/>
      <c r="C271" s="735"/>
      <c r="D271" s="736"/>
      <c r="E271" s="734"/>
      <c r="F271" s="736"/>
      <c r="G271" s="722" t="s">
        <v>217</v>
      </c>
      <c r="H271" s="742" t="s">
        <v>218</v>
      </c>
      <c r="I271" s="743"/>
      <c r="J271" s="722" t="s">
        <v>219</v>
      </c>
      <c r="K271" s="722" t="s">
        <v>271</v>
      </c>
      <c r="L271" s="315" t="s">
        <v>222</v>
      </c>
      <c r="M271" s="315" t="s">
        <v>224</v>
      </c>
    </row>
    <row r="272" spans="1:15" ht="38.25">
      <c r="A272" s="726"/>
      <c r="B272" s="315" t="s">
        <v>313</v>
      </c>
      <c r="C272" s="315" t="s">
        <v>314</v>
      </c>
      <c r="D272" s="315" t="s">
        <v>226</v>
      </c>
      <c r="E272" s="315" t="s">
        <v>228</v>
      </c>
      <c r="F272" s="315" t="s">
        <v>229</v>
      </c>
      <c r="G272" s="726"/>
      <c r="H272" s="722" t="s">
        <v>230</v>
      </c>
      <c r="I272" s="722" t="s">
        <v>231</v>
      </c>
      <c r="J272" s="726"/>
      <c r="K272" s="726"/>
      <c r="L272" s="315" t="s">
        <v>223</v>
      </c>
      <c r="M272" s="315" t="s">
        <v>225</v>
      </c>
    </row>
    <row r="273" spans="1:15" ht="25.5">
      <c r="A273" s="726"/>
      <c r="B273" s="315" t="s">
        <v>227</v>
      </c>
      <c r="C273" s="315" t="s">
        <v>226</v>
      </c>
      <c r="D273" s="315" t="s">
        <v>227</v>
      </c>
      <c r="E273" s="315" t="s">
        <v>227</v>
      </c>
      <c r="F273" s="315" t="s">
        <v>227</v>
      </c>
      <c r="G273" s="726"/>
      <c r="H273" s="726"/>
      <c r="I273" s="726"/>
      <c r="J273" s="726"/>
      <c r="K273" s="726"/>
      <c r="L273" s="343"/>
      <c r="M273" s="343"/>
    </row>
    <row r="274" spans="1:15" ht="26.25" thickBot="1">
      <c r="A274" s="723"/>
      <c r="B274" s="309"/>
      <c r="C274" s="314" t="s">
        <v>227</v>
      </c>
      <c r="D274" s="309"/>
      <c r="E274" s="309"/>
      <c r="F274" s="309"/>
      <c r="G274" s="723"/>
      <c r="H274" s="723"/>
      <c r="I274" s="723"/>
      <c r="J274" s="723"/>
      <c r="K274" s="723"/>
      <c r="L274" s="309"/>
      <c r="M274" s="309"/>
    </row>
    <row r="275" spans="1:15" ht="15.75" thickBot="1">
      <c r="A275" s="313">
        <v>1</v>
      </c>
      <c r="B275" s="314">
        <v>2</v>
      </c>
      <c r="C275" s="314">
        <v>3</v>
      </c>
      <c r="D275" s="314">
        <v>4</v>
      </c>
      <c r="E275" s="314">
        <v>5</v>
      </c>
      <c r="F275" s="314">
        <v>6</v>
      </c>
      <c r="G275" s="314">
        <v>7</v>
      </c>
      <c r="H275" s="314">
        <v>8</v>
      </c>
      <c r="I275" s="314">
        <v>9</v>
      </c>
      <c r="J275" s="314">
        <v>10</v>
      </c>
      <c r="K275" s="314">
        <v>11</v>
      </c>
      <c r="L275" s="314">
        <v>12</v>
      </c>
      <c r="M275" s="314">
        <v>13</v>
      </c>
    </row>
    <row r="276" spans="1:15" ht="76.5">
      <c r="A276" s="690" t="s">
        <v>238</v>
      </c>
      <c r="B276" s="722" t="s">
        <v>239</v>
      </c>
      <c r="C276" s="687"/>
      <c r="D276" s="687" t="s">
        <v>162</v>
      </c>
      <c r="E276" s="687" t="s">
        <v>162</v>
      </c>
      <c r="F276" s="687" t="s">
        <v>162</v>
      </c>
      <c r="G276" s="744" t="s">
        <v>240</v>
      </c>
      <c r="H276" s="687" t="s">
        <v>234</v>
      </c>
      <c r="I276" s="687">
        <v>642</v>
      </c>
      <c r="J276" s="312" t="s">
        <v>241</v>
      </c>
      <c r="K276" s="687">
        <v>320</v>
      </c>
      <c r="L276" s="687"/>
      <c r="M276" s="687"/>
    </row>
    <row r="277" spans="1:15" ht="26.25" thickBot="1">
      <c r="A277" s="692"/>
      <c r="B277" s="723"/>
      <c r="C277" s="689"/>
      <c r="D277" s="689"/>
      <c r="E277" s="689"/>
      <c r="F277" s="689"/>
      <c r="G277" s="746"/>
      <c r="H277" s="689"/>
      <c r="I277" s="689"/>
      <c r="J277" s="318" t="s">
        <v>242</v>
      </c>
      <c r="K277" s="689"/>
      <c r="L277" s="689"/>
      <c r="M277" s="689"/>
    </row>
    <row r="278" spans="1:15">
      <c r="A278" s="344"/>
    </row>
    <row r="279" spans="1:15">
      <c r="A279" s="682" t="s">
        <v>317</v>
      </c>
      <c r="B279" s="683"/>
      <c r="C279" s="683"/>
      <c r="D279" s="683"/>
      <c r="E279" s="683"/>
      <c r="F279" s="683"/>
      <c r="G279" s="683"/>
      <c r="H279" s="683"/>
      <c r="I279" s="683"/>
      <c r="J279" s="683"/>
      <c r="K279" s="683"/>
      <c r="L279" s="683"/>
      <c r="M279" s="683"/>
      <c r="N279" s="683"/>
      <c r="O279" s="683"/>
    </row>
    <row r="280" spans="1:15" ht="15.75">
      <c r="A280" s="352"/>
      <c r="B280" s="351"/>
      <c r="C280" s="351"/>
      <c r="D280" s="351"/>
      <c r="E280" s="351"/>
      <c r="F280" s="351"/>
      <c r="G280" s="351"/>
      <c r="H280" s="351"/>
      <c r="I280" s="351"/>
      <c r="J280" s="351"/>
      <c r="K280" s="351"/>
      <c r="L280" s="351"/>
      <c r="M280" s="351"/>
      <c r="N280" s="351"/>
      <c r="O280" s="351"/>
    </row>
    <row r="281" spans="1:15" ht="15.75">
      <c r="A281" s="684" t="s">
        <v>318</v>
      </c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  <c r="O281" s="683"/>
    </row>
    <row r="282" spans="1:15" ht="15.75">
      <c r="A282" s="682" t="s">
        <v>308</v>
      </c>
      <c r="B282" s="683"/>
      <c r="C282" s="683"/>
      <c r="D282" s="683"/>
      <c r="E282" s="683"/>
      <c r="F282" s="683"/>
      <c r="G282" s="683"/>
      <c r="H282" s="683"/>
      <c r="I282" s="683"/>
      <c r="J282" s="683"/>
      <c r="K282" s="683"/>
      <c r="L282" s="683"/>
      <c r="M282" s="683"/>
      <c r="N282" s="683"/>
      <c r="O282" s="683"/>
    </row>
    <row r="283" spans="1:15">
      <c r="A283" s="682" t="s">
        <v>319</v>
      </c>
      <c r="B283" s="683"/>
      <c r="C283" s="683"/>
      <c r="D283" s="683"/>
      <c r="E283" s="683"/>
      <c r="F283" s="683"/>
      <c r="G283" s="683"/>
      <c r="H283" s="683"/>
      <c r="I283" s="683"/>
      <c r="J283" s="683"/>
      <c r="K283" s="683"/>
      <c r="L283" s="683"/>
      <c r="M283" s="683"/>
      <c r="N283" s="683"/>
      <c r="O283" s="683"/>
    </row>
    <row r="284" spans="1:15">
      <c r="A284" s="682" t="s">
        <v>310</v>
      </c>
      <c r="B284" s="683"/>
      <c r="C284" s="683"/>
      <c r="D284" s="683"/>
      <c r="E284" s="683"/>
      <c r="F284" s="683"/>
      <c r="G284" s="683"/>
      <c r="H284" s="683"/>
      <c r="I284" s="683"/>
      <c r="J284" s="683"/>
      <c r="K284" s="683"/>
      <c r="L284" s="683"/>
      <c r="M284" s="683"/>
    </row>
    <row r="285" spans="1:15">
      <c r="A285" s="682" t="s">
        <v>312</v>
      </c>
      <c r="B285" s="683"/>
      <c r="C285" s="683"/>
      <c r="D285" s="683"/>
      <c r="E285" s="683"/>
      <c r="F285" s="683"/>
      <c r="G285" s="683"/>
      <c r="H285" s="683"/>
      <c r="I285" s="683"/>
      <c r="J285" s="683"/>
      <c r="K285" s="683"/>
      <c r="L285" s="683"/>
      <c r="M285" s="683"/>
      <c r="N285" s="683"/>
      <c r="O285" s="683"/>
    </row>
    <row r="286" spans="1:15" s="354" customFormat="1" ht="16.5" thickBot="1">
      <c r="A286" s="980" t="s">
        <v>300</v>
      </c>
      <c r="B286" s="981"/>
      <c r="C286" s="981"/>
      <c r="D286" s="981"/>
      <c r="E286" s="981"/>
      <c r="F286" s="981"/>
      <c r="G286" s="981"/>
      <c r="H286" s="981"/>
      <c r="I286" s="981"/>
      <c r="J286" s="981"/>
      <c r="K286" s="981"/>
      <c r="L286" s="981"/>
      <c r="M286" s="981"/>
      <c r="N286" s="981"/>
      <c r="O286" s="981"/>
    </row>
    <row r="287" spans="1:15" ht="15.75" thickBot="1">
      <c r="A287" s="722" t="s">
        <v>212</v>
      </c>
      <c r="B287" s="728" t="s">
        <v>213</v>
      </c>
      <c r="C287" s="729"/>
      <c r="D287" s="730"/>
      <c r="E287" s="728" t="s">
        <v>214</v>
      </c>
      <c r="F287" s="730"/>
      <c r="G287" s="737" t="s">
        <v>301</v>
      </c>
      <c r="H287" s="738"/>
      <c r="I287" s="739"/>
      <c r="J287" s="737" t="s">
        <v>302</v>
      </c>
      <c r="K287" s="738"/>
      <c r="L287" s="739"/>
    </row>
    <row r="288" spans="1:15">
      <c r="A288" s="726"/>
      <c r="B288" s="731"/>
      <c r="C288" s="732"/>
      <c r="D288" s="733"/>
      <c r="E288" s="731"/>
      <c r="F288" s="733"/>
      <c r="G288" s="722" t="s">
        <v>217</v>
      </c>
      <c r="H288" s="718" t="s">
        <v>218</v>
      </c>
      <c r="I288" s="719"/>
      <c r="J288" s="722" t="s">
        <v>271</v>
      </c>
      <c r="K288" s="315" t="s">
        <v>222</v>
      </c>
      <c r="L288" s="315" t="s">
        <v>224</v>
      </c>
    </row>
    <row r="289" spans="1:15" ht="39" thickBot="1">
      <c r="A289" s="726"/>
      <c r="B289" s="734"/>
      <c r="C289" s="735"/>
      <c r="D289" s="736"/>
      <c r="E289" s="734"/>
      <c r="F289" s="736"/>
      <c r="G289" s="726"/>
      <c r="H289" s="720"/>
      <c r="I289" s="721"/>
      <c r="J289" s="723"/>
      <c r="K289" s="314" t="s">
        <v>223</v>
      </c>
      <c r="L289" s="314" t="s">
        <v>225</v>
      </c>
    </row>
    <row r="290" spans="1:15" ht="38.25">
      <c r="A290" s="726"/>
      <c r="B290" s="315" t="s">
        <v>313</v>
      </c>
      <c r="C290" s="315" t="s">
        <v>314</v>
      </c>
      <c r="D290" s="315" t="s">
        <v>226</v>
      </c>
      <c r="E290" s="315" t="s">
        <v>228</v>
      </c>
      <c r="F290" s="315" t="s">
        <v>229</v>
      </c>
      <c r="G290" s="726"/>
      <c r="H290" s="722" t="s">
        <v>230</v>
      </c>
      <c r="I290" s="722" t="s">
        <v>231</v>
      </c>
      <c r="J290" s="722"/>
      <c r="K290" s="722"/>
      <c r="L290" s="722"/>
    </row>
    <row r="291" spans="1:15" ht="25.5">
      <c r="A291" s="726"/>
      <c r="B291" s="315" t="s">
        <v>227</v>
      </c>
      <c r="C291" s="315" t="s">
        <v>226</v>
      </c>
      <c r="D291" s="315" t="s">
        <v>227</v>
      </c>
      <c r="E291" s="315" t="s">
        <v>227</v>
      </c>
      <c r="F291" s="315" t="s">
        <v>227</v>
      </c>
      <c r="G291" s="726"/>
      <c r="H291" s="726"/>
      <c r="I291" s="726"/>
      <c r="J291" s="726"/>
      <c r="K291" s="726"/>
      <c r="L291" s="726"/>
    </row>
    <row r="292" spans="1:15" ht="26.25" thickBot="1">
      <c r="A292" s="723"/>
      <c r="B292" s="309"/>
      <c r="C292" s="314" t="s">
        <v>227</v>
      </c>
      <c r="D292" s="309"/>
      <c r="E292" s="309"/>
      <c r="F292" s="309"/>
      <c r="G292" s="723"/>
      <c r="H292" s="723"/>
      <c r="I292" s="723"/>
      <c r="J292" s="723"/>
      <c r="K292" s="723"/>
      <c r="L292" s="723"/>
    </row>
    <row r="293" spans="1:15" ht="15.75" thickBot="1">
      <c r="A293" s="313">
        <v>1</v>
      </c>
      <c r="B293" s="314">
        <v>2</v>
      </c>
      <c r="C293" s="314">
        <v>3</v>
      </c>
      <c r="D293" s="314">
        <v>4</v>
      </c>
      <c r="E293" s="314">
        <v>5</v>
      </c>
      <c r="F293" s="314">
        <v>6</v>
      </c>
      <c r="G293" s="314">
        <v>7</v>
      </c>
      <c r="H293" s="314">
        <v>8</v>
      </c>
      <c r="I293" s="314">
        <v>9</v>
      </c>
      <c r="J293" s="314">
        <v>10</v>
      </c>
      <c r="K293" s="314">
        <v>11</v>
      </c>
      <c r="L293" s="314">
        <v>12</v>
      </c>
    </row>
    <row r="294" spans="1:15" ht="39" thickBot="1">
      <c r="A294" s="341" t="s">
        <v>320</v>
      </c>
      <c r="B294" s="318" t="s">
        <v>244</v>
      </c>
      <c r="C294" s="318"/>
      <c r="D294" s="318" t="s">
        <v>162</v>
      </c>
      <c r="E294" s="318" t="s">
        <v>162</v>
      </c>
      <c r="F294" s="318" t="s">
        <v>162</v>
      </c>
      <c r="G294" s="318" t="s">
        <v>162</v>
      </c>
      <c r="H294" s="318" t="s">
        <v>162</v>
      </c>
      <c r="I294" s="318" t="s">
        <v>162</v>
      </c>
      <c r="J294" s="345" t="s">
        <v>162</v>
      </c>
      <c r="K294" s="318" t="s">
        <v>162</v>
      </c>
      <c r="L294" s="318" t="s">
        <v>162</v>
      </c>
    </row>
    <row r="295" spans="1:15" ht="18.75">
      <c r="A295" s="342"/>
    </row>
    <row r="296" spans="1:15">
      <c r="A296" s="682" t="s">
        <v>315</v>
      </c>
      <c r="B296" s="683"/>
      <c r="C296" s="683"/>
      <c r="D296" s="683"/>
      <c r="E296" s="683"/>
      <c r="F296" s="683"/>
      <c r="G296" s="683"/>
      <c r="H296" s="683"/>
      <c r="I296" s="683"/>
      <c r="J296" s="683"/>
      <c r="K296" s="683"/>
      <c r="L296" s="683"/>
      <c r="M296" s="683"/>
      <c r="N296" s="683"/>
      <c r="O296" s="683"/>
    </row>
    <row r="297" spans="1:15" ht="15.75" thickBot="1">
      <c r="A297" s="682" t="s">
        <v>316</v>
      </c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  <c r="L297" s="683"/>
      <c r="M297" s="683"/>
      <c r="N297" s="683"/>
      <c r="O297" s="683"/>
    </row>
    <row r="298" spans="1:15" ht="35.25" customHeight="1" thickBot="1">
      <c r="A298" s="722" t="s">
        <v>212</v>
      </c>
      <c r="B298" s="728" t="s">
        <v>213</v>
      </c>
      <c r="C298" s="729"/>
      <c r="D298" s="730"/>
      <c r="E298" s="728" t="s">
        <v>214</v>
      </c>
      <c r="F298" s="730"/>
      <c r="G298" s="737" t="s">
        <v>215</v>
      </c>
      <c r="H298" s="738"/>
      <c r="I298" s="738"/>
      <c r="J298" s="739"/>
      <c r="K298" s="737" t="s">
        <v>216</v>
      </c>
      <c r="L298" s="738"/>
      <c r="M298" s="739"/>
    </row>
    <row r="299" spans="1:15" ht="15.75" thickBot="1">
      <c r="A299" s="726"/>
      <c r="B299" s="734"/>
      <c r="C299" s="735"/>
      <c r="D299" s="736"/>
      <c r="E299" s="734"/>
      <c r="F299" s="736"/>
      <c r="G299" s="722" t="s">
        <v>217</v>
      </c>
      <c r="H299" s="742" t="s">
        <v>218</v>
      </c>
      <c r="I299" s="743"/>
      <c r="J299" s="722" t="s">
        <v>219</v>
      </c>
      <c r="K299" s="722" t="s">
        <v>271</v>
      </c>
      <c r="L299" s="315" t="s">
        <v>222</v>
      </c>
      <c r="M299" s="315" t="s">
        <v>224</v>
      </c>
    </row>
    <row r="300" spans="1:15" ht="38.25">
      <c r="A300" s="726"/>
      <c r="B300" s="315" t="s">
        <v>313</v>
      </c>
      <c r="C300" s="315" t="s">
        <v>314</v>
      </c>
      <c r="D300" s="315" t="s">
        <v>226</v>
      </c>
      <c r="E300" s="315" t="s">
        <v>228</v>
      </c>
      <c r="F300" s="315" t="s">
        <v>229</v>
      </c>
      <c r="G300" s="726"/>
      <c r="H300" s="722" t="s">
        <v>230</v>
      </c>
      <c r="I300" s="722" t="s">
        <v>231</v>
      </c>
      <c r="J300" s="726"/>
      <c r="K300" s="726"/>
      <c r="L300" s="315" t="s">
        <v>223</v>
      </c>
      <c r="M300" s="315" t="s">
        <v>225</v>
      </c>
    </row>
    <row r="301" spans="1:15" ht="25.5">
      <c r="A301" s="726"/>
      <c r="B301" s="315" t="s">
        <v>227</v>
      </c>
      <c r="C301" s="315" t="s">
        <v>226</v>
      </c>
      <c r="D301" s="315" t="s">
        <v>227</v>
      </c>
      <c r="E301" s="315" t="s">
        <v>227</v>
      </c>
      <c r="F301" s="315" t="s">
        <v>227</v>
      </c>
      <c r="G301" s="726"/>
      <c r="H301" s="726"/>
      <c r="I301" s="726"/>
      <c r="J301" s="726"/>
      <c r="K301" s="726"/>
      <c r="L301" s="343"/>
      <c r="M301" s="343"/>
    </row>
    <row r="302" spans="1:15" ht="26.25" thickBot="1">
      <c r="A302" s="723"/>
      <c r="B302" s="309"/>
      <c r="C302" s="314" t="s">
        <v>227</v>
      </c>
      <c r="D302" s="309"/>
      <c r="E302" s="309"/>
      <c r="F302" s="309"/>
      <c r="G302" s="723"/>
      <c r="H302" s="723"/>
      <c r="I302" s="723"/>
      <c r="J302" s="723"/>
      <c r="K302" s="723"/>
      <c r="L302" s="309"/>
      <c r="M302" s="309"/>
    </row>
    <row r="303" spans="1:15" ht="15.75" thickBot="1">
      <c r="A303" s="313">
        <v>1</v>
      </c>
      <c r="B303" s="314">
        <v>2</v>
      </c>
      <c r="C303" s="314">
        <v>3</v>
      </c>
      <c r="D303" s="314">
        <v>4</v>
      </c>
      <c r="E303" s="314">
        <v>5</v>
      </c>
      <c r="F303" s="314">
        <v>6</v>
      </c>
      <c r="G303" s="314">
        <v>7</v>
      </c>
      <c r="H303" s="314">
        <v>8</v>
      </c>
      <c r="I303" s="314">
        <v>9</v>
      </c>
      <c r="J303" s="314">
        <v>10</v>
      </c>
      <c r="K303" s="314">
        <v>11</v>
      </c>
      <c r="L303" s="314">
        <v>12</v>
      </c>
      <c r="M303" s="314">
        <v>13</v>
      </c>
    </row>
    <row r="304" spans="1:15" ht="178.5">
      <c r="A304" s="690" t="s">
        <v>243</v>
      </c>
      <c r="B304" s="693" t="s">
        <v>244</v>
      </c>
      <c r="C304" s="687"/>
      <c r="D304" s="687" t="s">
        <v>162</v>
      </c>
      <c r="E304" s="687" t="s">
        <v>162</v>
      </c>
      <c r="F304" s="687" t="s">
        <v>162</v>
      </c>
      <c r="G304" s="744" t="s">
        <v>240</v>
      </c>
      <c r="H304" s="687" t="s">
        <v>234</v>
      </c>
      <c r="I304" s="687">
        <v>642</v>
      </c>
      <c r="J304" s="315" t="s">
        <v>245</v>
      </c>
      <c r="K304" s="687">
        <v>12</v>
      </c>
      <c r="L304" s="687"/>
      <c r="M304" s="687"/>
    </row>
    <row r="305" spans="1:15">
      <c r="A305" s="691"/>
      <c r="B305" s="694"/>
      <c r="C305" s="688"/>
      <c r="D305" s="688"/>
      <c r="E305" s="688"/>
      <c r="F305" s="688"/>
      <c r="G305" s="745"/>
      <c r="H305" s="688"/>
      <c r="I305" s="688"/>
      <c r="J305" s="315" t="s">
        <v>236</v>
      </c>
      <c r="K305" s="688"/>
      <c r="L305" s="688"/>
      <c r="M305" s="688"/>
    </row>
    <row r="306" spans="1:15" ht="26.25" thickBot="1">
      <c r="A306" s="692"/>
      <c r="B306" s="695"/>
      <c r="C306" s="689"/>
      <c r="D306" s="689"/>
      <c r="E306" s="689"/>
      <c r="F306" s="689"/>
      <c r="G306" s="746"/>
      <c r="H306" s="689"/>
      <c r="I306" s="689"/>
      <c r="J306" s="314" t="s">
        <v>246</v>
      </c>
      <c r="K306" s="689"/>
      <c r="L306" s="689"/>
      <c r="M306" s="689"/>
    </row>
    <row r="307" spans="1:15">
      <c r="A307" s="344"/>
    </row>
    <row r="308" spans="1:15">
      <c r="A308" s="682" t="s">
        <v>317</v>
      </c>
      <c r="B308" s="683"/>
      <c r="C308" s="683"/>
      <c r="D308" s="683"/>
      <c r="E308" s="683"/>
      <c r="F308" s="683"/>
      <c r="G308" s="683"/>
      <c r="H308" s="683"/>
      <c r="I308" s="683"/>
      <c r="J308" s="683"/>
      <c r="K308" s="683"/>
      <c r="L308" s="683"/>
      <c r="M308" s="683"/>
      <c r="N308" s="683"/>
      <c r="O308" s="683"/>
    </row>
    <row r="309" spans="1:15" ht="15.75">
      <c r="A309" s="340"/>
    </row>
    <row r="310" spans="1:15" ht="15.75">
      <c r="A310" s="684" t="s">
        <v>321</v>
      </c>
      <c r="B310" s="683"/>
      <c r="C310" s="683"/>
      <c r="D310" s="683"/>
      <c r="E310" s="683"/>
      <c r="F310" s="683"/>
      <c r="G310" s="683"/>
      <c r="H310" s="683"/>
      <c r="I310" s="683"/>
      <c r="J310" s="683"/>
      <c r="K310" s="683"/>
      <c r="L310" s="683"/>
      <c r="M310" s="683"/>
      <c r="N310" s="683"/>
      <c r="O310" s="683"/>
    </row>
    <row r="311" spans="1:15" ht="18.75">
      <c r="A311" s="685" t="s">
        <v>322</v>
      </c>
      <c r="B311" s="683"/>
      <c r="C311" s="683"/>
      <c r="D311" s="683"/>
      <c r="E311" s="683"/>
      <c r="F311" s="683"/>
      <c r="G311" s="683"/>
      <c r="H311" s="683"/>
      <c r="I311" s="683"/>
      <c r="J311" s="683"/>
      <c r="K311" s="683"/>
      <c r="L311" s="683"/>
      <c r="M311" s="683"/>
      <c r="N311" s="683"/>
      <c r="O311" s="683"/>
    </row>
    <row r="312" spans="1:15">
      <c r="A312" s="682" t="s">
        <v>323</v>
      </c>
      <c r="B312" s="683"/>
      <c r="C312" s="683"/>
      <c r="D312" s="683"/>
      <c r="E312" s="683"/>
      <c r="F312" s="683"/>
      <c r="G312" s="683"/>
      <c r="H312" s="683"/>
      <c r="I312" s="683"/>
      <c r="J312" s="683"/>
      <c r="K312" s="683"/>
      <c r="L312" s="683"/>
      <c r="M312" s="683"/>
      <c r="N312" s="683"/>
      <c r="O312" s="683"/>
    </row>
    <row r="313" spans="1:15">
      <c r="A313" s="682" t="s">
        <v>324</v>
      </c>
      <c r="B313" s="683"/>
      <c r="C313" s="683"/>
      <c r="D313" s="683"/>
      <c r="E313" s="683"/>
      <c r="F313" s="683"/>
      <c r="G313" s="683"/>
      <c r="H313" s="683"/>
      <c r="I313" s="683"/>
      <c r="J313" s="683"/>
      <c r="K313" s="683"/>
      <c r="L313" s="683"/>
      <c r="M313" s="683"/>
    </row>
    <row r="314" spans="1:15">
      <c r="A314" s="682" t="s">
        <v>325</v>
      </c>
      <c r="B314" s="683"/>
      <c r="C314" s="683"/>
      <c r="D314" s="683"/>
      <c r="E314" s="683"/>
      <c r="F314" s="683"/>
      <c r="G314" s="683"/>
      <c r="H314" s="683"/>
      <c r="I314" s="683"/>
      <c r="J314" s="683"/>
      <c r="K314" s="683"/>
      <c r="L314" s="683"/>
      <c r="M314" s="683"/>
      <c r="N314" s="683"/>
      <c r="O314" s="683"/>
    </row>
    <row r="315" spans="1:15" s="354" customFormat="1" ht="16.5" thickBot="1">
      <c r="A315" s="980" t="s">
        <v>300</v>
      </c>
      <c r="B315" s="981"/>
      <c r="C315" s="981"/>
      <c r="D315" s="981"/>
      <c r="E315" s="981"/>
      <c r="F315" s="981"/>
      <c r="G315" s="981"/>
      <c r="H315" s="981"/>
      <c r="I315" s="981"/>
      <c r="J315" s="981"/>
      <c r="K315" s="981"/>
      <c r="L315" s="981"/>
      <c r="M315" s="981"/>
      <c r="N315" s="981"/>
      <c r="O315" s="981"/>
    </row>
    <row r="316" spans="1:15" ht="15.75" thickBot="1">
      <c r="A316" s="722" t="s">
        <v>212</v>
      </c>
      <c r="B316" s="728" t="s">
        <v>213</v>
      </c>
      <c r="C316" s="729"/>
      <c r="D316" s="730"/>
      <c r="E316" s="728" t="s">
        <v>214</v>
      </c>
      <c r="F316" s="730"/>
      <c r="G316" s="737" t="s">
        <v>301</v>
      </c>
      <c r="H316" s="738"/>
      <c r="I316" s="739"/>
      <c r="J316" s="737" t="s">
        <v>302</v>
      </c>
      <c r="K316" s="738"/>
      <c r="L316" s="739"/>
    </row>
    <row r="317" spans="1:15">
      <c r="A317" s="726"/>
      <c r="B317" s="731"/>
      <c r="C317" s="732"/>
      <c r="D317" s="733"/>
      <c r="E317" s="731"/>
      <c r="F317" s="733"/>
      <c r="G317" s="722" t="s">
        <v>217</v>
      </c>
      <c r="H317" s="718" t="s">
        <v>218</v>
      </c>
      <c r="I317" s="719"/>
      <c r="J317" s="722" t="s">
        <v>271</v>
      </c>
      <c r="K317" s="315" t="s">
        <v>222</v>
      </c>
      <c r="L317" s="315" t="s">
        <v>224</v>
      </c>
    </row>
    <row r="318" spans="1:15" ht="39" thickBot="1">
      <c r="A318" s="726"/>
      <c r="B318" s="734"/>
      <c r="C318" s="735"/>
      <c r="D318" s="736"/>
      <c r="E318" s="734"/>
      <c r="F318" s="736"/>
      <c r="G318" s="726"/>
      <c r="H318" s="720"/>
      <c r="I318" s="721"/>
      <c r="J318" s="723"/>
      <c r="K318" s="314" t="s">
        <v>223</v>
      </c>
      <c r="L318" s="314" t="s">
        <v>225</v>
      </c>
    </row>
    <row r="319" spans="1:15" ht="38.25">
      <c r="A319" s="726"/>
      <c r="B319" s="315" t="s">
        <v>313</v>
      </c>
      <c r="C319" s="315" t="s">
        <v>314</v>
      </c>
      <c r="D319" s="315" t="s">
        <v>226</v>
      </c>
      <c r="E319" s="315" t="s">
        <v>228</v>
      </c>
      <c r="F319" s="315" t="s">
        <v>229</v>
      </c>
      <c r="G319" s="726"/>
      <c r="H319" s="722" t="s">
        <v>230</v>
      </c>
      <c r="I319" s="722" t="s">
        <v>231</v>
      </c>
      <c r="J319" s="722"/>
      <c r="K319" s="722"/>
      <c r="L319" s="722"/>
    </row>
    <row r="320" spans="1:15" ht="25.5">
      <c r="A320" s="726"/>
      <c r="B320" s="315" t="s">
        <v>227</v>
      </c>
      <c r="C320" s="315" t="s">
        <v>226</v>
      </c>
      <c r="D320" s="315" t="s">
        <v>227</v>
      </c>
      <c r="E320" s="315" t="s">
        <v>227</v>
      </c>
      <c r="F320" s="315" t="s">
        <v>227</v>
      </c>
      <c r="G320" s="726"/>
      <c r="H320" s="726"/>
      <c r="I320" s="726"/>
      <c r="J320" s="726"/>
      <c r="K320" s="726"/>
      <c r="L320" s="726"/>
    </row>
    <row r="321" spans="1:15" ht="26.25" thickBot="1">
      <c r="A321" s="723"/>
      <c r="B321" s="309"/>
      <c r="C321" s="314" t="s">
        <v>227</v>
      </c>
      <c r="D321" s="309"/>
      <c r="E321" s="309"/>
      <c r="F321" s="309"/>
      <c r="G321" s="723"/>
      <c r="H321" s="723"/>
      <c r="I321" s="723"/>
      <c r="J321" s="723"/>
      <c r="K321" s="723"/>
      <c r="L321" s="723"/>
    </row>
    <row r="322" spans="1:15" ht="15.75" thickBot="1">
      <c r="A322" s="313">
        <v>1</v>
      </c>
      <c r="B322" s="314">
        <v>2</v>
      </c>
      <c r="C322" s="314">
        <v>3</v>
      </c>
      <c r="D322" s="314">
        <v>4</v>
      </c>
      <c r="E322" s="314">
        <v>5</v>
      </c>
      <c r="F322" s="314">
        <v>6</v>
      </c>
      <c r="G322" s="314">
        <v>7</v>
      </c>
      <c r="H322" s="314">
        <v>8</v>
      </c>
      <c r="I322" s="314">
        <v>9</v>
      </c>
      <c r="J322" s="314">
        <v>10</v>
      </c>
      <c r="K322" s="314">
        <v>11</v>
      </c>
      <c r="L322" s="314">
        <v>12</v>
      </c>
    </row>
    <row r="323" spans="1:15" ht="39" thickBot="1">
      <c r="A323" s="341" t="s">
        <v>326</v>
      </c>
      <c r="B323" s="346"/>
      <c r="C323" s="318"/>
      <c r="D323" s="318" t="s">
        <v>162</v>
      </c>
      <c r="E323" s="318" t="s">
        <v>162</v>
      </c>
      <c r="F323" s="318" t="s">
        <v>162</v>
      </c>
      <c r="G323" s="318" t="s">
        <v>162</v>
      </c>
      <c r="H323" s="318" t="s">
        <v>162</v>
      </c>
      <c r="I323" s="318" t="s">
        <v>162</v>
      </c>
      <c r="J323" s="345" t="s">
        <v>162</v>
      </c>
      <c r="K323" s="318" t="s">
        <v>162</v>
      </c>
      <c r="L323" s="318" t="s">
        <v>162</v>
      </c>
    </row>
    <row r="324" spans="1:15" ht="18.75">
      <c r="A324" s="342"/>
    </row>
    <row r="325" spans="1:15">
      <c r="A325" s="682" t="s">
        <v>315</v>
      </c>
      <c r="B325" s="683"/>
      <c r="C325" s="683"/>
      <c r="D325" s="683"/>
      <c r="E325" s="683"/>
      <c r="F325" s="683"/>
      <c r="G325" s="683"/>
      <c r="H325" s="683"/>
      <c r="I325" s="683"/>
      <c r="J325" s="683"/>
      <c r="K325" s="683"/>
      <c r="L325" s="683"/>
      <c r="M325" s="683"/>
      <c r="N325" s="683"/>
      <c r="O325" s="683"/>
    </row>
    <row r="326" spans="1:15" ht="15.75" thickBot="1">
      <c r="A326" s="682" t="s">
        <v>316</v>
      </c>
      <c r="B326" s="683"/>
      <c r="C326" s="683"/>
      <c r="D326" s="683"/>
      <c r="E326" s="683"/>
      <c r="F326" s="683"/>
      <c r="G326" s="683"/>
      <c r="H326" s="683"/>
      <c r="I326" s="683"/>
      <c r="J326" s="683"/>
      <c r="K326" s="683"/>
      <c r="L326" s="683"/>
      <c r="M326" s="683"/>
      <c r="N326" s="683"/>
      <c r="O326" s="683"/>
    </row>
    <row r="327" spans="1:15" ht="35.25" customHeight="1" thickBot="1">
      <c r="A327" s="722" t="s">
        <v>212</v>
      </c>
      <c r="B327" s="728" t="s">
        <v>213</v>
      </c>
      <c r="C327" s="729"/>
      <c r="D327" s="730"/>
      <c r="E327" s="728" t="s">
        <v>214</v>
      </c>
      <c r="F327" s="730"/>
      <c r="G327" s="737" t="s">
        <v>215</v>
      </c>
      <c r="H327" s="738"/>
      <c r="I327" s="738"/>
      <c r="J327" s="739"/>
      <c r="K327" s="737" t="s">
        <v>216</v>
      </c>
      <c r="L327" s="738"/>
      <c r="M327" s="739"/>
    </row>
    <row r="328" spans="1:15" ht="15.75" thickBot="1">
      <c r="A328" s="726"/>
      <c r="B328" s="734"/>
      <c r="C328" s="735"/>
      <c r="D328" s="736"/>
      <c r="E328" s="734"/>
      <c r="F328" s="736"/>
      <c r="G328" s="722" t="s">
        <v>217</v>
      </c>
      <c r="H328" s="742" t="s">
        <v>218</v>
      </c>
      <c r="I328" s="743"/>
      <c r="J328" s="722" t="s">
        <v>219</v>
      </c>
      <c r="K328" s="722" t="s">
        <v>271</v>
      </c>
      <c r="L328" s="315" t="s">
        <v>222</v>
      </c>
      <c r="M328" s="315" t="s">
        <v>224</v>
      </c>
    </row>
    <row r="329" spans="1:15" ht="38.25">
      <c r="A329" s="726"/>
      <c r="B329" s="315" t="s">
        <v>313</v>
      </c>
      <c r="C329" s="315" t="s">
        <v>314</v>
      </c>
      <c r="D329" s="315" t="s">
        <v>226</v>
      </c>
      <c r="E329" s="315" t="s">
        <v>228</v>
      </c>
      <c r="F329" s="315" t="s">
        <v>229</v>
      </c>
      <c r="G329" s="726"/>
      <c r="H329" s="722" t="s">
        <v>230</v>
      </c>
      <c r="I329" s="722" t="s">
        <v>231</v>
      </c>
      <c r="J329" s="726"/>
      <c r="K329" s="726"/>
      <c r="L329" s="315" t="s">
        <v>223</v>
      </c>
      <c r="M329" s="315" t="s">
        <v>225</v>
      </c>
    </row>
    <row r="330" spans="1:15" ht="25.5">
      <c r="A330" s="726"/>
      <c r="B330" s="315" t="s">
        <v>227</v>
      </c>
      <c r="C330" s="315" t="s">
        <v>226</v>
      </c>
      <c r="D330" s="315" t="s">
        <v>227</v>
      </c>
      <c r="E330" s="315" t="s">
        <v>227</v>
      </c>
      <c r="F330" s="315" t="s">
        <v>227</v>
      </c>
      <c r="G330" s="726"/>
      <c r="H330" s="726"/>
      <c r="I330" s="726"/>
      <c r="J330" s="726"/>
      <c r="K330" s="726"/>
      <c r="L330" s="343"/>
      <c r="M330" s="343"/>
    </row>
    <row r="331" spans="1:15" ht="26.25" thickBot="1">
      <c r="A331" s="723"/>
      <c r="B331" s="309"/>
      <c r="C331" s="314" t="s">
        <v>227</v>
      </c>
      <c r="D331" s="309"/>
      <c r="E331" s="309"/>
      <c r="F331" s="309"/>
      <c r="G331" s="723"/>
      <c r="H331" s="723"/>
      <c r="I331" s="723"/>
      <c r="J331" s="723"/>
      <c r="K331" s="723"/>
      <c r="L331" s="309"/>
      <c r="M331" s="309"/>
    </row>
    <row r="332" spans="1:15" ht="15.75" thickBot="1">
      <c r="A332" s="313">
        <v>1</v>
      </c>
      <c r="B332" s="314">
        <v>2</v>
      </c>
      <c r="C332" s="314">
        <v>3</v>
      </c>
      <c r="D332" s="314">
        <v>4</v>
      </c>
      <c r="E332" s="314">
        <v>5</v>
      </c>
      <c r="F332" s="314">
        <v>6</v>
      </c>
      <c r="G332" s="314">
        <v>7</v>
      </c>
      <c r="H332" s="314">
        <v>8</v>
      </c>
      <c r="I332" s="314">
        <v>9</v>
      </c>
      <c r="J332" s="314">
        <v>10</v>
      </c>
      <c r="K332" s="314">
        <v>11</v>
      </c>
      <c r="L332" s="314">
        <v>12</v>
      </c>
      <c r="M332" s="314">
        <v>13</v>
      </c>
    </row>
    <row r="333" spans="1:15" ht="51">
      <c r="A333" s="690" t="s">
        <v>247</v>
      </c>
      <c r="B333" s="740"/>
      <c r="C333" s="687"/>
      <c r="D333" s="687"/>
      <c r="E333" s="687"/>
      <c r="F333" s="687"/>
      <c r="G333" s="693" t="s">
        <v>248</v>
      </c>
      <c r="H333" s="687" t="s">
        <v>249</v>
      </c>
      <c r="I333" s="687">
        <v>792</v>
      </c>
      <c r="J333" s="315" t="s">
        <v>250</v>
      </c>
      <c r="K333" s="687">
        <v>2914</v>
      </c>
      <c r="L333" s="687"/>
      <c r="M333" s="687"/>
    </row>
    <row r="334" spans="1:15" ht="26.25" thickBot="1">
      <c r="A334" s="692"/>
      <c r="B334" s="741"/>
      <c r="C334" s="689"/>
      <c r="D334" s="689"/>
      <c r="E334" s="689"/>
      <c r="F334" s="689"/>
      <c r="G334" s="695"/>
      <c r="H334" s="689"/>
      <c r="I334" s="689"/>
      <c r="J334" s="318" t="s">
        <v>251</v>
      </c>
      <c r="K334" s="689"/>
      <c r="L334" s="689"/>
      <c r="M334" s="689"/>
    </row>
    <row r="335" spans="1:15">
      <c r="A335" s="344"/>
    </row>
    <row r="336" spans="1:15">
      <c r="A336" s="682" t="s">
        <v>317</v>
      </c>
      <c r="B336" s="683"/>
      <c r="C336" s="683"/>
      <c r="D336" s="683"/>
      <c r="E336" s="683"/>
      <c r="F336" s="683"/>
      <c r="G336" s="683"/>
      <c r="H336" s="683"/>
      <c r="I336" s="683"/>
      <c r="J336" s="683"/>
      <c r="K336" s="683"/>
      <c r="L336" s="683"/>
      <c r="M336" s="683"/>
      <c r="N336" s="683"/>
      <c r="O336" s="683"/>
    </row>
    <row r="337" spans="1:15" ht="15.75">
      <c r="A337" s="340"/>
    </row>
    <row r="338" spans="1:15" ht="15.75">
      <c r="A338" s="684" t="s">
        <v>327</v>
      </c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  <c r="L338" s="683"/>
      <c r="M338" s="683"/>
      <c r="N338" s="683"/>
      <c r="O338" s="683"/>
    </row>
    <row r="339" spans="1:15" ht="15.75">
      <c r="A339" s="349"/>
    </row>
    <row r="340" spans="1:15">
      <c r="A340" s="682" t="s">
        <v>328</v>
      </c>
      <c r="B340" s="683"/>
      <c r="C340" s="683"/>
      <c r="D340" s="683"/>
      <c r="E340" s="683"/>
      <c r="F340" s="683"/>
      <c r="G340" s="683"/>
      <c r="H340" s="683"/>
      <c r="I340" s="683"/>
      <c r="J340" s="683"/>
      <c r="K340" s="683"/>
      <c r="L340" s="683"/>
      <c r="M340" s="683"/>
      <c r="N340" s="683"/>
      <c r="O340" s="683"/>
    </row>
    <row r="341" spans="1:15">
      <c r="A341" s="682" t="s">
        <v>329</v>
      </c>
      <c r="B341" s="683"/>
      <c r="C341" s="683"/>
      <c r="D341" s="683"/>
      <c r="E341" s="683"/>
      <c r="F341" s="683"/>
      <c r="G341" s="683"/>
      <c r="H341" s="683"/>
      <c r="I341" s="683"/>
      <c r="J341" s="683"/>
      <c r="K341" s="683"/>
      <c r="L341" s="683"/>
      <c r="M341" s="683"/>
      <c r="N341" s="683"/>
      <c r="O341" s="683"/>
    </row>
    <row r="342" spans="1:15">
      <c r="A342" s="682" t="s">
        <v>330</v>
      </c>
      <c r="B342" s="683"/>
      <c r="C342" s="683"/>
      <c r="D342" s="683"/>
      <c r="E342" s="683"/>
      <c r="F342" s="683"/>
      <c r="G342" s="683"/>
      <c r="H342" s="683"/>
      <c r="I342" s="683"/>
      <c r="J342" s="683"/>
      <c r="K342" s="683"/>
      <c r="L342" s="683"/>
      <c r="M342" s="683"/>
      <c r="N342" s="683"/>
      <c r="O342" s="683"/>
    </row>
    <row r="343" spans="1:15">
      <c r="A343" s="682" t="s">
        <v>331</v>
      </c>
      <c r="B343" s="683"/>
      <c r="C343" s="683"/>
      <c r="D343" s="683"/>
      <c r="E343" s="683"/>
      <c r="F343" s="683"/>
      <c r="G343" s="683"/>
      <c r="H343" s="683"/>
      <c r="I343" s="683"/>
      <c r="J343" s="683"/>
      <c r="K343" s="683"/>
      <c r="L343" s="683"/>
      <c r="M343" s="683"/>
      <c r="N343" s="683"/>
      <c r="O343" s="683"/>
    </row>
    <row r="344" spans="1:15" s="354" customFormat="1" ht="16.5" thickBot="1">
      <c r="A344" s="980" t="s">
        <v>300</v>
      </c>
      <c r="B344" s="981"/>
      <c r="C344" s="981"/>
      <c r="D344" s="981"/>
      <c r="E344" s="981"/>
      <c r="F344" s="981"/>
      <c r="G344" s="981"/>
      <c r="H344" s="981"/>
      <c r="I344" s="981"/>
      <c r="J344" s="981"/>
      <c r="K344" s="981"/>
      <c r="L344" s="981"/>
      <c r="M344" s="981"/>
      <c r="N344" s="981"/>
      <c r="O344" s="981"/>
    </row>
    <row r="345" spans="1:15" ht="15.75" thickBot="1">
      <c r="A345" s="722" t="s">
        <v>212</v>
      </c>
      <c r="B345" s="728" t="s">
        <v>213</v>
      </c>
      <c r="C345" s="729"/>
      <c r="D345" s="730"/>
      <c r="E345" s="728" t="s">
        <v>214</v>
      </c>
      <c r="F345" s="730"/>
      <c r="G345" s="737" t="s">
        <v>301</v>
      </c>
      <c r="H345" s="738"/>
      <c r="I345" s="739"/>
      <c r="J345" s="737" t="s">
        <v>302</v>
      </c>
      <c r="K345" s="738"/>
      <c r="L345" s="739"/>
    </row>
    <row r="346" spans="1:15">
      <c r="A346" s="726"/>
      <c r="B346" s="731"/>
      <c r="C346" s="732"/>
      <c r="D346" s="733"/>
      <c r="E346" s="731"/>
      <c r="F346" s="733"/>
      <c r="G346" s="722" t="s">
        <v>217</v>
      </c>
      <c r="H346" s="718" t="s">
        <v>218</v>
      </c>
      <c r="I346" s="719"/>
      <c r="J346" s="722" t="s">
        <v>271</v>
      </c>
      <c r="K346" s="315" t="s">
        <v>222</v>
      </c>
      <c r="L346" s="315" t="s">
        <v>224</v>
      </c>
    </row>
    <row r="347" spans="1:15" ht="39" thickBot="1">
      <c r="A347" s="726"/>
      <c r="B347" s="734"/>
      <c r="C347" s="735"/>
      <c r="D347" s="736"/>
      <c r="E347" s="734"/>
      <c r="F347" s="736"/>
      <c r="G347" s="726"/>
      <c r="H347" s="720"/>
      <c r="I347" s="721"/>
      <c r="J347" s="723"/>
      <c r="K347" s="314" t="s">
        <v>223</v>
      </c>
      <c r="L347" s="314" t="s">
        <v>225</v>
      </c>
    </row>
    <row r="348" spans="1:15" ht="25.5">
      <c r="A348" s="726"/>
      <c r="B348" s="315" t="s">
        <v>332</v>
      </c>
      <c r="C348" s="315" t="s">
        <v>226</v>
      </c>
      <c r="D348" s="315" t="s">
        <v>226</v>
      </c>
      <c r="E348" s="315" t="s">
        <v>228</v>
      </c>
      <c r="F348" s="315" t="s">
        <v>229</v>
      </c>
      <c r="G348" s="726"/>
      <c r="H348" s="722" t="s">
        <v>230</v>
      </c>
      <c r="I348" s="722" t="s">
        <v>231</v>
      </c>
      <c r="J348" s="722"/>
      <c r="K348" s="722"/>
      <c r="L348" s="722"/>
    </row>
    <row r="349" spans="1:15" ht="25.5">
      <c r="A349" s="726"/>
      <c r="B349" s="315" t="s">
        <v>333</v>
      </c>
      <c r="C349" s="315" t="s">
        <v>227</v>
      </c>
      <c r="D349" s="315" t="s">
        <v>227</v>
      </c>
      <c r="E349" s="315" t="s">
        <v>227</v>
      </c>
      <c r="F349" s="315" t="s">
        <v>227</v>
      </c>
      <c r="G349" s="726"/>
      <c r="H349" s="726"/>
      <c r="I349" s="726"/>
      <c r="J349" s="726"/>
      <c r="K349" s="726"/>
      <c r="L349" s="726"/>
    </row>
    <row r="350" spans="1:15" ht="26.25" thickBot="1">
      <c r="A350" s="723"/>
      <c r="B350" s="314" t="s">
        <v>227</v>
      </c>
      <c r="C350" s="309"/>
      <c r="D350" s="309"/>
      <c r="E350" s="309"/>
      <c r="F350" s="309"/>
      <c r="G350" s="723"/>
      <c r="H350" s="723"/>
      <c r="I350" s="723"/>
      <c r="J350" s="723"/>
      <c r="K350" s="723"/>
      <c r="L350" s="723"/>
    </row>
    <row r="351" spans="1:15" ht="15.75" thickBot="1">
      <c r="A351" s="313">
        <v>1</v>
      </c>
      <c r="B351" s="314">
        <v>2</v>
      </c>
      <c r="C351" s="314">
        <v>3</v>
      </c>
      <c r="D351" s="314">
        <v>4</v>
      </c>
      <c r="E351" s="314">
        <v>5</v>
      </c>
      <c r="F351" s="314">
        <v>6</v>
      </c>
      <c r="G351" s="314">
        <v>7</v>
      </c>
      <c r="H351" s="314">
        <v>8</v>
      </c>
      <c r="I351" s="314">
        <v>9</v>
      </c>
      <c r="J351" s="314">
        <v>10</v>
      </c>
      <c r="K351" s="314">
        <v>11</v>
      </c>
      <c r="L351" s="314">
        <v>12</v>
      </c>
    </row>
    <row r="352" spans="1:15" ht="64.5" thickBot="1">
      <c r="A352" s="323" t="s">
        <v>252</v>
      </c>
      <c r="B352" s="314" t="s">
        <v>253</v>
      </c>
      <c r="C352" s="318" t="s">
        <v>162</v>
      </c>
      <c r="D352" s="318" t="s">
        <v>162</v>
      </c>
      <c r="E352" s="318" t="s">
        <v>162</v>
      </c>
      <c r="F352" s="318" t="s">
        <v>162</v>
      </c>
      <c r="G352" s="318" t="s">
        <v>162</v>
      </c>
      <c r="H352" s="318" t="s">
        <v>162</v>
      </c>
      <c r="I352" s="318" t="s">
        <v>162</v>
      </c>
      <c r="J352" s="318" t="s">
        <v>162</v>
      </c>
      <c r="K352" s="318" t="s">
        <v>162</v>
      </c>
      <c r="L352" s="318" t="s">
        <v>162</v>
      </c>
    </row>
    <row r="353" spans="1:15" ht="18.75">
      <c r="A353" s="342"/>
    </row>
    <row r="354" spans="1:15">
      <c r="A354" s="682" t="s">
        <v>334</v>
      </c>
      <c r="B354" s="683"/>
      <c r="C354" s="683"/>
      <c r="D354" s="683"/>
      <c r="E354" s="683"/>
      <c r="F354" s="683"/>
      <c r="G354" s="683"/>
      <c r="H354" s="683"/>
      <c r="I354" s="683"/>
      <c r="J354" s="683"/>
      <c r="K354" s="683"/>
      <c r="L354" s="683"/>
      <c r="M354" s="683"/>
      <c r="N354" s="683"/>
      <c r="O354" s="683"/>
    </row>
    <row r="355" spans="1:15" ht="15.75" thickBot="1">
      <c r="A355" s="682" t="s">
        <v>316</v>
      </c>
      <c r="B355" s="683"/>
      <c r="C355" s="683"/>
      <c r="D355" s="683"/>
      <c r="E355" s="683"/>
      <c r="F355" s="683"/>
      <c r="G355" s="683"/>
      <c r="H355" s="683"/>
      <c r="I355" s="683"/>
      <c r="J355" s="683"/>
      <c r="K355" s="683"/>
      <c r="L355" s="683"/>
      <c r="M355" s="683"/>
      <c r="N355" s="683"/>
      <c r="O355" s="683"/>
    </row>
    <row r="356" spans="1:15" ht="35.25" customHeight="1" thickBot="1">
      <c r="A356" s="722" t="s">
        <v>212</v>
      </c>
      <c r="B356" s="728" t="s">
        <v>213</v>
      </c>
      <c r="C356" s="729"/>
      <c r="D356" s="730"/>
      <c r="E356" s="728" t="s">
        <v>214</v>
      </c>
      <c r="F356" s="730"/>
      <c r="G356" s="737" t="s">
        <v>215</v>
      </c>
      <c r="H356" s="738"/>
      <c r="I356" s="738"/>
      <c r="J356" s="739"/>
      <c r="K356" s="737" t="s">
        <v>216</v>
      </c>
      <c r="L356" s="738"/>
      <c r="M356" s="739"/>
    </row>
    <row r="357" spans="1:15" ht="15.75" thickBot="1">
      <c r="A357" s="726"/>
      <c r="B357" s="734"/>
      <c r="C357" s="735"/>
      <c r="D357" s="736"/>
      <c r="E357" s="734"/>
      <c r="F357" s="736"/>
      <c r="G357" s="722" t="s">
        <v>217</v>
      </c>
      <c r="H357" s="742" t="s">
        <v>218</v>
      </c>
      <c r="I357" s="743"/>
      <c r="J357" s="722" t="s">
        <v>219</v>
      </c>
      <c r="K357" s="722" t="s">
        <v>271</v>
      </c>
      <c r="L357" s="315" t="s">
        <v>222</v>
      </c>
      <c r="M357" s="315" t="s">
        <v>224</v>
      </c>
    </row>
    <row r="358" spans="1:15" ht="38.25">
      <c r="A358" s="726"/>
      <c r="B358" s="315" t="s">
        <v>332</v>
      </c>
      <c r="C358" s="315" t="s">
        <v>226</v>
      </c>
      <c r="D358" s="315" t="s">
        <v>226</v>
      </c>
      <c r="E358" s="315" t="s">
        <v>228</v>
      </c>
      <c r="F358" s="315" t="s">
        <v>229</v>
      </c>
      <c r="G358" s="726"/>
      <c r="H358" s="722" t="s">
        <v>230</v>
      </c>
      <c r="I358" s="722" t="s">
        <v>231</v>
      </c>
      <c r="J358" s="726"/>
      <c r="K358" s="726"/>
      <c r="L358" s="315" t="s">
        <v>223</v>
      </c>
      <c r="M358" s="315" t="s">
        <v>225</v>
      </c>
    </row>
    <row r="359" spans="1:15" ht="25.5">
      <c r="A359" s="726"/>
      <c r="B359" s="315" t="s">
        <v>333</v>
      </c>
      <c r="C359" s="315" t="s">
        <v>227</v>
      </c>
      <c r="D359" s="315" t="s">
        <v>227</v>
      </c>
      <c r="E359" s="315" t="s">
        <v>227</v>
      </c>
      <c r="F359" s="315" t="s">
        <v>227</v>
      </c>
      <c r="G359" s="726"/>
      <c r="H359" s="726"/>
      <c r="I359" s="726"/>
      <c r="J359" s="726"/>
      <c r="K359" s="726"/>
      <c r="L359" s="343"/>
      <c r="M359" s="343"/>
    </row>
    <row r="360" spans="1:15" ht="26.25" thickBot="1">
      <c r="A360" s="723"/>
      <c r="B360" s="314" t="s">
        <v>227</v>
      </c>
      <c r="C360" s="309"/>
      <c r="D360" s="309"/>
      <c r="E360" s="309"/>
      <c r="F360" s="309"/>
      <c r="G360" s="723"/>
      <c r="H360" s="723"/>
      <c r="I360" s="723"/>
      <c r="J360" s="723"/>
      <c r="K360" s="723"/>
      <c r="L360" s="309"/>
      <c r="M360" s="309"/>
    </row>
    <row r="361" spans="1:15" ht="15.75" thickBot="1">
      <c r="A361" s="313">
        <v>1</v>
      </c>
      <c r="B361" s="314">
        <v>2</v>
      </c>
      <c r="C361" s="314">
        <v>3</v>
      </c>
      <c r="D361" s="314">
        <v>4</v>
      </c>
      <c r="E361" s="314">
        <v>5</v>
      </c>
      <c r="F361" s="314">
        <v>6</v>
      </c>
      <c r="G361" s="314">
        <v>7</v>
      </c>
      <c r="H361" s="314">
        <v>8</v>
      </c>
      <c r="I361" s="314">
        <v>9</v>
      </c>
      <c r="J361" s="314">
        <v>10</v>
      </c>
      <c r="K361" s="314">
        <v>11</v>
      </c>
      <c r="L361" s="314">
        <v>12</v>
      </c>
      <c r="M361" s="314">
        <v>13</v>
      </c>
    </row>
    <row r="362" spans="1:15" ht="102.75" thickBot="1">
      <c r="A362" s="347" t="s">
        <v>252</v>
      </c>
      <c r="B362" s="318" t="s">
        <v>253</v>
      </c>
      <c r="C362" s="318" t="s">
        <v>162</v>
      </c>
      <c r="D362" s="318" t="s">
        <v>162</v>
      </c>
      <c r="E362" s="318" t="s">
        <v>162</v>
      </c>
      <c r="F362" s="318" t="s">
        <v>162</v>
      </c>
      <c r="G362" s="318" t="s">
        <v>240</v>
      </c>
      <c r="H362" s="318" t="s">
        <v>254</v>
      </c>
      <c r="I362" s="318">
        <v>642</v>
      </c>
      <c r="J362" s="318" t="s">
        <v>255</v>
      </c>
      <c r="K362" s="318">
        <v>175</v>
      </c>
      <c r="L362" s="318"/>
      <c r="M362" s="318"/>
    </row>
    <row r="363" spans="1:15">
      <c r="A363" s="348"/>
    </row>
    <row r="364" spans="1:15" ht="15.75">
      <c r="A364" s="684" t="s">
        <v>335</v>
      </c>
      <c r="B364" s="683"/>
      <c r="C364" s="683"/>
      <c r="D364" s="683"/>
      <c r="E364" s="683"/>
      <c r="F364" s="683"/>
      <c r="G364" s="683"/>
      <c r="H364" s="683"/>
      <c r="I364" s="683"/>
      <c r="J364" s="683"/>
      <c r="K364" s="683"/>
      <c r="L364" s="683"/>
      <c r="M364" s="683"/>
      <c r="N364" s="683"/>
      <c r="O364" s="683"/>
    </row>
    <row r="365" spans="1:15">
      <c r="A365" s="961" t="s">
        <v>336</v>
      </c>
      <c r="B365" s="683"/>
      <c r="C365" s="683"/>
      <c r="D365" s="683"/>
      <c r="E365" s="683"/>
      <c r="F365" s="683"/>
      <c r="G365" s="683"/>
      <c r="H365" s="683"/>
      <c r="I365" s="683"/>
      <c r="J365" s="683"/>
      <c r="K365" s="683"/>
      <c r="L365" s="683"/>
      <c r="M365" s="683"/>
      <c r="N365" s="683"/>
      <c r="O365" s="683"/>
    </row>
    <row r="366" spans="1:15">
      <c r="A366" s="682" t="s">
        <v>337</v>
      </c>
      <c r="B366" s="683"/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  <c r="O366" s="683"/>
    </row>
    <row r="367" spans="1:15">
      <c r="A367" s="682" t="s">
        <v>338</v>
      </c>
      <c r="B367" s="683"/>
      <c r="C367" s="683"/>
      <c r="D367" s="683"/>
      <c r="E367" s="683"/>
      <c r="F367" s="683"/>
      <c r="G367" s="683"/>
      <c r="H367" s="683"/>
      <c r="I367" s="683"/>
      <c r="J367" s="683"/>
      <c r="K367" s="683"/>
      <c r="L367" s="683"/>
      <c r="M367" s="683"/>
      <c r="N367" s="683"/>
      <c r="O367" s="683"/>
    </row>
    <row r="368" spans="1:15">
      <c r="A368" s="682" t="s">
        <v>339</v>
      </c>
      <c r="B368" s="683"/>
      <c r="C368" s="683"/>
      <c r="D368" s="683"/>
      <c r="E368" s="683"/>
      <c r="F368" s="683"/>
      <c r="G368" s="683"/>
      <c r="H368" s="683"/>
      <c r="I368" s="683"/>
      <c r="J368" s="683"/>
      <c r="K368" s="683"/>
      <c r="L368" s="683"/>
      <c r="M368" s="683"/>
      <c r="N368" s="683"/>
      <c r="O368" s="683"/>
    </row>
    <row r="369" spans="1:15" s="354" customFormat="1" ht="16.5" thickBot="1">
      <c r="A369" s="980" t="s">
        <v>340</v>
      </c>
      <c r="B369" s="981"/>
      <c r="C369" s="981"/>
      <c r="D369" s="981"/>
      <c r="E369" s="981"/>
      <c r="F369" s="981"/>
      <c r="G369" s="981"/>
      <c r="H369" s="981"/>
      <c r="I369" s="981"/>
      <c r="J369" s="981"/>
      <c r="K369" s="981"/>
      <c r="L369" s="981"/>
      <c r="M369" s="981"/>
      <c r="N369" s="981"/>
      <c r="O369" s="981"/>
    </row>
    <row r="370" spans="1:15" ht="24.75" customHeight="1" thickBot="1">
      <c r="A370" s="706" t="s">
        <v>212</v>
      </c>
      <c r="B370" s="709" t="s">
        <v>341</v>
      </c>
      <c r="C370" s="710"/>
      <c r="D370" s="711"/>
      <c r="E370" s="709" t="s">
        <v>214</v>
      </c>
      <c r="F370" s="711"/>
      <c r="G370" s="699" t="s">
        <v>301</v>
      </c>
      <c r="H370" s="700"/>
      <c r="I370" s="701"/>
      <c r="J370" s="699" t="s">
        <v>302</v>
      </c>
      <c r="K370" s="700"/>
      <c r="L370" s="701"/>
    </row>
    <row r="371" spans="1:15">
      <c r="A371" s="707"/>
      <c r="B371" s="712"/>
      <c r="C371" s="713"/>
      <c r="D371" s="714"/>
      <c r="E371" s="712"/>
      <c r="F371" s="714"/>
      <c r="G371" s="706" t="s">
        <v>217</v>
      </c>
      <c r="H371" s="718" t="s">
        <v>218</v>
      </c>
      <c r="I371" s="719"/>
      <c r="J371" s="722" t="s">
        <v>271</v>
      </c>
      <c r="K371" s="315" t="s">
        <v>222</v>
      </c>
      <c r="L371" s="315" t="s">
        <v>224</v>
      </c>
    </row>
    <row r="372" spans="1:15" ht="39" thickBot="1">
      <c r="A372" s="707"/>
      <c r="B372" s="715"/>
      <c r="C372" s="716"/>
      <c r="D372" s="717"/>
      <c r="E372" s="715"/>
      <c r="F372" s="717"/>
      <c r="G372" s="707"/>
      <c r="H372" s="720"/>
      <c r="I372" s="721"/>
      <c r="J372" s="726"/>
      <c r="K372" s="315" t="s">
        <v>223</v>
      </c>
      <c r="L372" s="315" t="s">
        <v>225</v>
      </c>
    </row>
    <row r="373" spans="1:15" ht="15.75">
      <c r="A373" s="707"/>
      <c r="B373" s="332" t="s">
        <v>162</v>
      </c>
      <c r="C373" s="332" t="s">
        <v>162</v>
      </c>
      <c r="D373" s="332" t="s">
        <v>162</v>
      </c>
      <c r="E373" s="332" t="s">
        <v>162</v>
      </c>
      <c r="F373" s="332" t="s">
        <v>162</v>
      </c>
      <c r="G373" s="707"/>
      <c r="H373" s="706" t="s">
        <v>230</v>
      </c>
      <c r="I373" s="706" t="s">
        <v>231</v>
      </c>
      <c r="J373" s="726"/>
      <c r="K373" s="707"/>
      <c r="L373" s="727"/>
    </row>
    <row r="374" spans="1:15" ht="15.75">
      <c r="A374" s="707"/>
      <c r="B374" s="332"/>
      <c r="C374" s="332"/>
      <c r="D374" s="332"/>
      <c r="E374" s="332"/>
      <c r="F374" s="332"/>
      <c r="G374" s="707"/>
      <c r="H374" s="707"/>
      <c r="I374" s="707"/>
      <c r="J374" s="726"/>
      <c r="K374" s="707"/>
      <c r="L374" s="727"/>
    </row>
    <row r="375" spans="1:15" ht="48" thickBot="1">
      <c r="A375" s="708"/>
      <c r="B375" s="333" t="s">
        <v>227</v>
      </c>
      <c r="C375" s="333" t="s">
        <v>227</v>
      </c>
      <c r="D375" s="333" t="s">
        <v>227</v>
      </c>
      <c r="E375" s="333" t="s">
        <v>227</v>
      </c>
      <c r="F375" s="333" t="s">
        <v>227</v>
      </c>
      <c r="G375" s="708"/>
      <c r="H375" s="708"/>
      <c r="I375" s="708"/>
      <c r="J375" s="723"/>
      <c r="K375" s="708"/>
      <c r="L375" s="725"/>
    </row>
    <row r="376" spans="1:15" ht="16.5" thickBot="1">
      <c r="A376" s="331">
        <v>1</v>
      </c>
      <c r="B376" s="333">
        <v>2</v>
      </c>
      <c r="C376" s="333">
        <v>3</v>
      </c>
      <c r="D376" s="333">
        <v>4</v>
      </c>
      <c r="E376" s="333">
        <v>5</v>
      </c>
      <c r="F376" s="333">
        <v>6</v>
      </c>
      <c r="G376" s="333">
        <v>7</v>
      </c>
      <c r="H376" s="333">
        <v>8</v>
      </c>
      <c r="I376" s="333">
        <v>9</v>
      </c>
      <c r="J376" s="333">
        <v>10</v>
      </c>
      <c r="K376" s="333">
        <v>11</v>
      </c>
      <c r="L376" s="333">
        <v>12</v>
      </c>
    </row>
    <row r="377" spans="1:15" ht="60" customHeight="1">
      <c r="A377" s="722" t="s">
        <v>256</v>
      </c>
      <c r="B377" s="332"/>
      <c r="C377" s="706" t="s">
        <v>257</v>
      </c>
      <c r="D377" s="706" t="s">
        <v>257</v>
      </c>
      <c r="E377" s="706" t="s">
        <v>257</v>
      </c>
      <c r="F377" s="706" t="s">
        <v>257</v>
      </c>
      <c r="G377" s="706" t="s">
        <v>257</v>
      </c>
      <c r="H377" s="706" t="s">
        <v>257</v>
      </c>
      <c r="I377" s="706" t="s">
        <v>257</v>
      </c>
      <c r="J377" s="706" t="s">
        <v>257</v>
      </c>
      <c r="K377" s="706" t="s">
        <v>257</v>
      </c>
      <c r="L377" s="706" t="s">
        <v>257</v>
      </c>
    </row>
    <row r="378" spans="1:15" ht="16.5" thickBot="1">
      <c r="A378" s="723"/>
      <c r="B378" s="333" t="s">
        <v>257</v>
      </c>
      <c r="C378" s="708"/>
      <c r="D378" s="708"/>
      <c r="E378" s="708"/>
      <c r="F378" s="708"/>
      <c r="G378" s="708"/>
      <c r="H378" s="708"/>
      <c r="I378" s="708"/>
      <c r="J378" s="708"/>
      <c r="K378" s="708"/>
      <c r="L378" s="708"/>
    </row>
    <row r="379" spans="1:15">
      <c r="A379" s="682" t="s">
        <v>342</v>
      </c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O379" s="683"/>
    </row>
    <row r="380" spans="1:15" ht="15.75" thickBot="1">
      <c r="A380" s="682" t="s">
        <v>316</v>
      </c>
      <c r="B380" s="683"/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  <c r="O380" s="683"/>
    </row>
    <row r="381" spans="1:15" ht="15.75" customHeight="1">
      <c r="A381" s="706" t="s">
        <v>212</v>
      </c>
      <c r="B381" s="709" t="s">
        <v>213</v>
      </c>
      <c r="C381" s="710"/>
      <c r="D381" s="711"/>
      <c r="E381" s="709" t="s">
        <v>214</v>
      </c>
      <c r="F381" s="711"/>
      <c r="G381" s="709" t="s">
        <v>343</v>
      </c>
      <c r="H381" s="710"/>
      <c r="I381" s="710"/>
      <c r="J381" s="711"/>
      <c r="K381" s="709" t="s">
        <v>344</v>
      </c>
      <c r="L381" s="710"/>
      <c r="M381" s="711"/>
    </row>
    <row r="382" spans="1:15" ht="16.5" thickBot="1">
      <c r="A382" s="707"/>
      <c r="B382" s="712"/>
      <c r="C382" s="713"/>
      <c r="D382" s="714"/>
      <c r="E382" s="712"/>
      <c r="F382" s="714"/>
      <c r="G382" s="715"/>
      <c r="H382" s="716"/>
      <c r="I382" s="716"/>
      <c r="J382" s="717"/>
      <c r="K382" s="715" t="s">
        <v>345</v>
      </c>
      <c r="L382" s="716"/>
      <c r="M382" s="717"/>
    </row>
    <row r="383" spans="1:15">
      <c r="A383" s="707"/>
      <c r="B383" s="712"/>
      <c r="C383" s="713"/>
      <c r="D383" s="714"/>
      <c r="E383" s="712"/>
      <c r="F383" s="714"/>
      <c r="G383" s="706" t="s">
        <v>217</v>
      </c>
      <c r="H383" s="718" t="s">
        <v>218</v>
      </c>
      <c r="I383" s="719"/>
      <c r="J383" s="706" t="s">
        <v>219</v>
      </c>
      <c r="K383" s="722" t="s">
        <v>271</v>
      </c>
      <c r="L383" s="315" t="s">
        <v>222</v>
      </c>
      <c r="M383" s="315" t="s">
        <v>224</v>
      </c>
    </row>
    <row r="384" spans="1:15" ht="39" thickBot="1">
      <c r="A384" s="707"/>
      <c r="B384" s="715"/>
      <c r="C384" s="716"/>
      <c r="D384" s="717"/>
      <c r="E384" s="715"/>
      <c r="F384" s="717"/>
      <c r="G384" s="707"/>
      <c r="H384" s="720"/>
      <c r="I384" s="721"/>
      <c r="J384" s="707"/>
      <c r="K384" s="726"/>
      <c r="L384" s="315" t="s">
        <v>223</v>
      </c>
      <c r="M384" s="315" t="s">
        <v>225</v>
      </c>
    </row>
    <row r="385" spans="1:13" ht="15.75">
      <c r="A385" s="707"/>
      <c r="B385" s="332" t="s">
        <v>162</v>
      </c>
      <c r="C385" s="332" t="s">
        <v>162</v>
      </c>
      <c r="D385" s="332" t="s">
        <v>162</v>
      </c>
      <c r="E385" s="332" t="s">
        <v>162</v>
      </c>
      <c r="F385" s="332" t="s">
        <v>162</v>
      </c>
      <c r="G385" s="707"/>
      <c r="H385" s="706" t="s">
        <v>230</v>
      </c>
      <c r="I385" s="706" t="s">
        <v>231</v>
      </c>
      <c r="J385" s="707"/>
      <c r="K385" s="726"/>
      <c r="L385" s="707"/>
      <c r="M385" s="707"/>
    </row>
    <row r="386" spans="1:13" ht="15.75">
      <c r="A386" s="707"/>
      <c r="B386" s="332"/>
      <c r="C386" s="332"/>
      <c r="D386" s="332"/>
      <c r="E386" s="332"/>
      <c r="F386" s="332"/>
      <c r="G386" s="707"/>
      <c r="H386" s="707"/>
      <c r="I386" s="707"/>
      <c r="J386" s="707"/>
      <c r="K386" s="726"/>
      <c r="L386" s="707"/>
      <c r="M386" s="707"/>
    </row>
    <row r="387" spans="1:13" ht="48" thickBot="1">
      <c r="A387" s="708"/>
      <c r="B387" s="333" t="s">
        <v>227</v>
      </c>
      <c r="C387" s="333" t="s">
        <v>227</v>
      </c>
      <c r="D387" s="333" t="s">
        <v>227</v>
      </c>
      <c r="E387" s="333" t="s">
        <v>227</v>
      </c>
      <c r="F387" s="333" t="s">
        <v>227</v>
      </c>
      <c r="G387" s="708"/>
      <c r="H387" s="708"/>
      <c r="I387" s="708"/>
      <c r="J387" s="708"/>
      <c r="K387" s="723"/>
      <c r="L387" s="708"/>
      <c r="M387" s="708"/>
    </row>
    <row r="388" spans="1:13">
      <c r="A388" s="706">
        <v>1</v>
      </c>
      <c r="B388" s="706">
        <v>2</v>
      </c>
      <c r="C388" s="706">
        <v>3</v>
      </c>
      <c r="D388" s="706">
        <v>4</v>
      </c>
      <c r="E388" s="706">
        <v>5</v>
      </c>
      <c r="F388" s="706">
        <v>6</v>
      </c>
      <c r="G388" s="706">
        <v>7</v>
      </c>
      <c r="H388" s="706">
        <v>8</v>
      </c>
      <c r="I388" s="706">
        <v>9</v>
      </c>
      <c r="J388" s="706">
        <v>10</v>
      </c>
      <c r="K388" s="706">
        <v>11</v>
      </c>
      <c r="L388" s="706">
        <v>12</v>
      </c>
      <c r="M388" s="706">
        <v>13</v>
      </c>
    </row>
    <row r="389" spans="1:13" ht="15.75" thickBot="1">
      <c r="A389" s="708"/>
      <c r="B389" s="708"/>
      <c r="C389" s="708"/>
      <c r="D389" s="708"/>
      <c r="E389" s="708"/>
      <c r="F389" s="708"/>
      <c r="G389" s="708"/>
      <c r="H389" s="708"/>
      <c r="I389" s="708"/>
      <c r="J389" s="708"/>
      <c r="K389" s="708"/>
      <c r="L389" s="708"/>
      <c r="M389" s="708"/>
    </row>
    <row r="390" spans="1:13" ht="157.5">
      <c r="A390" s="724" t="s">
        <v>256</v>
      </c>
      <c r="B390" s="724" t="s">
        <v>257</v>
      </c>
      <c r="C390" s="724" t="s">
        <v>257</v>
      </c>
      <c r="D390" s="724" t="s">
        <v>257</v>
      </c>
      <c r="E390" s="724" t="s">
        <v>257</v>
      </c>
      <c r="F390" s="724" t="s">
        <v>257</v>
      </c>
      <c r="G390" s="724" t="s">
        <v>258</v>
      </c>
      <c r="H390" s="724" t="s">
        <v>234</v>
      </c>
      <c r="I390" s="724">
        <v>642</v>
      </c>
      <c r="J390" s="321" t="s">
        <v>259</v>
      </c>
      <c r="K390" s="724">
        <v>20</v>
      </c>
      <c r="L390" s="724">
        <v>50</v>
      </c>
      <c r="M390" s="724">
        <v>50</v>
      </c>
    </row>
    <row r="391" spans="1:13" ht="48" thickBot="1">
      <c r="A391" s="725"/>
      <c r="B391" s="725"/>
      <c r="C391" s="725"/>
      <c r="D391" s="725"/>
      <c r="E391" s="725"/>
      <c r="F391" s="725"/>
      <c r="G391" s="725"/>
      <c r="H391" s="725"/>
      <c r="I391" s="725"/>
      <c r="J391" s="350" t="s">
        <v>237</v>
      </c>
      <c r="K391" s="725"/>
      <c r="L391" s="725"/>
      <c r="M391" s="725"/>
    </row>
  </sheetData>
  <mergeCells count="598">
    <mergeCell ref="A256:M256"/>
    <mergeCell ref="A284:M284"/>
    <mergeCell ref="A313:M313"/>
    <mergeCell ref="I390:I391"/>
    <mergeCell ref="K390:K391"/>
    <mergeCell ref="L390:L391"/>
    <mergeCell ref="M390:M391"/>
    <mergeCell ref="A181:O181"/>
    <mergeCell ref="L388:L389"/>
    <mergeCell ref="M388:M389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F388:F389"/>
    <mergeCell ref="G388:G389"/>
    <mergeCell ref="H388:H389"/>
    <mergeCell ref="I388:I389"/>
    <mergeCell ref="J388:J389"/>
    <mergeCell ref="K388:K389"/>
    <mergeCell ref="H385:H387"/>
    <mergeCell ref="I385:I387"/>
    <mergeCell ref="J385:J387"/>
    <mergeCell ref="L385:L387"/>
    <mergeCell ref="M385:M387"/>
    <mergeCell ref="A388:A389"/>
    <mergeCell ref="B388:B389"/>
    <mergeCell ref="C388:C389"/>
    <mergeCell ref="D388:D389"/>
    <mergeCell ref="E388:E389"/>
    <mergeCell ref="A381:A387"/>
    <mergeCell ref="B381:D384"/>
    <mergeCell ref="E381:F384"/>
    <mergeCell ref="G381:J382"/>
    <mergeCell ref="K381:M381"/>
    <mergeCell ref="K382:M382"/>
    <mergeCell ref="G383:G387"/>
    <mergeCell ref="H383:I384"/>
    <mergeCell ref="J383:J384"/>
    <mergeCell ref="K383:K387"/>
    <mergeCell ref="I377:I378"/>
    <mergeCell ref="J377:J378"/>
    <mergeCell ref="K377:K378"/>
    <mergeCell ref="L377:L378"/>
    <mergeCell ref="A379:O379"/>
    <mergeCell ref="A380:O380"/>
    <mergeCell ref="I373:I375"/>
    <mergeCell ref="K373:K375"/>
    <mergeCell ref="L373:L375"/>
    <mergeCell ref="A377:A378"/>
    <mergeCell ref="C377:C378"/>
    <mergeCell ref="D377:D378"/>
    <mergeCell ref="E377:E378"/>
    <mergeCell ref="F377:F378"/>
    <mergeCell ref="G377:G378"/>
    <mergeCell ref="H377:H378"/>
    <mergeCell ref="A369:O369"/>
    <mergeCell ref="A370:A375"/>
    <mergeCell ref="B370:D372"/>
    <mergeCell ref="E370:F372"/>
    <mergeCell ref="G370:I370"/>
    <mergeCell ref="J370:L370"/>
    <mergeCell ref="G371:G375"/>
    <mergeCell ref="H371:I372"/>
    <mergeCell ref="J371:J375"/>
    <mergeCell ref="H373:H375"/>
    <mergeCell ref="I358:I360"/>
    <mergeCell ref="A364:O364"/>
    <mergeCell ref="A365:O365"/>
    <mergeCell ref="A366:O366"/>
    <mergeCell ref="A367:O367"/>
    <mergeCell ref="A368:O368"/>
    <mergeCell ref="A356:A360"/>
    <mergeCell ref="B356:D357"/>
    <mergeCell ref="E356:F357"/>
    <mergeCell ref="G356:J356"/>
    <mergeCell ref="K356:M356"/>
    <mergeCell ref="G357:G360"/>
    <mergeCell ref="H357:I357"/>
    <mergeCell ref="J357:J360"/>
    <mergeCell ref="K357:K360"/>
    <mergeCell ref="H358:H360"/>
    <mergeCell ref="I348:I350"/>
    <mergeCell ref="J348:J350"/>
    <mergeCell ref="K348:K350"/>
    <mergeCell ref="L348:L350"/>
    <mergeCell ref="A354:O354"/>
    <mergeCell ref="A355:O355"/>
    <mergeCell ref="A344:O344"/>
    <mergeCell ref="A345:A350"/>
    <mergeCell ref="B345:D347"/>
    <mergeCell ref="E345:F347"/>
    <mergeCell ref="G345:I345"/>
    <mergeCell ref="J345:L345"/>
    <mergeCell ref="G346:G350"/>
    <mergeCell ref="H346:I347"/>
    <mergeCell ref="J346:J347"/>
    <mergeCell ref="H348:H350"/>
    <mergeCell ref="A336:O336"/>
    <mergeCell ref="A338:O338"/>
    <mergeCell ref="A340:O340"/>
    <mergeCell ref="A341:O341"/>
    <mergeCell ref="A342:O342"/>
    <mergeCell ref="A343:O343"/>
    <mergeCell ref="G333:G334"/>
    <mergeCell ref="H333:H334"/>
    <mergeCell ref="I333:I334"/>
    <mergeCell ref="K333:K334"/>
    <mergeCell ref="L333:L334"/>
    <mergeCell ref="M333:M334"/>
    <mergeCell ref="A333:A334"/>
    <mergeCell ref="B333:B334"/>
    <mergeCell ref="C333:C334"/>
    <mergeCell ref="D333:D334"/>
    <mergeCell ref="E333:E334"/>
    <mergeCell ref="F333:F334"/>
    <mergeCell ref="G328:G331"/>
    <mergeCell ref="H328:I328"/>
    <mergeCell ref="J328:J331"/>
    <mergeCell ref="K328:K331"/>
    <mergeCell ref="H329:H331"/>
    <mergeCell ref="I329:I331"/>
    <mergeCell ref="J319:J321"/>
    <mergeCell ref="K319:K321"/>
    <mergeCell ref="L319:L321"/>
    <mergeCell ref="A325:O325"/>
    <mergeCell ref="A326:O326"/>
    <mergeCell ref="A327:A331"/>
    <mergeCell ref="B327:D328"/>
    <mergeCell ref="E327:F328"/>
    <mergeCell ref="G327:J327"/>
    <mergeCell ref="K327:M327"/>
    <mergeCell ref="A316:A321"/>
    <mergeCell ref="B316:D318"/>
    <mergeCell ref="E316:F318"/>
    <mergeCell ref="G316:I316"/>
    <mergeCell ref="J316:L316"/>
    <mergeCell ref="G317:G321"/>
    <mergeCell ref="H317:I318"/>
    <mergeCell ref="J317:J318"/>
    <mergeCell ref="A304:A306"/>
    <mergeCell ref="B304:B306"/>
    <mergeCell ref="C304:C306"/>
    <mergeCell ref="D304:D306"/>
    <mergeCell ref="E304:E306"/>
    <mergeCell ref="F304:F306"/>
    <mergeCell ref="H319:H321"/>
    <mergeCell ref="I319:I321"/>
    <mergeCell ref="A308:O308"/>
    <mergeCell ref="A310:O310"/>
    <mergeCell ref="A311:O311"/>
    <mergeCell ref="A312:O312"/>
    <mergeCell ref="A314:O314"/>
    <mergeCell ref="A315:O315"/>
    <mergeCell ref="G304:G306"/>
    <mergeCell ref="H304:H306"/>
    <mergeCell ref="I304:I306"/>
    <mergeCell ref="K304:K306"/>
    <mergeCell ref="L304:L306"/>
    <mergeCell ref="M304:M306"/>
    <mergeCell ref="A296:O296"/>
    <mergeCell ref="A297:O297"/>
    <mergeCell ref="A298:A302"/>
    <mergeCell ref="B298:D299"/>
    <mergeCell ref="E298:F299"/>
    <mergeCell ref="G298:J298"/>
    <mergeCell ref="K298:M298"/>
    <mergeCell ref="G299:G302"/>
    <mergeCell ref="H299:I299"/>
    <mergeCell ref="J299:J302"/>
    <mergeCell ref="K299:K302"/>
    <mergeCell ref="H300:H302"/>
    <mergeCell ref="I300:I302"/>
    <mergeCell ref="H288:I289"/>
    <mergeCell ref="J288:J289"/>
    <mergeCell ref="H290:H292"/>
    <mergeCell ref="I290:I292"/>
    <mergeCell ref="J290:J292"/>
    <mergeCell ref="K290:K292"/>
    <mergeCell ref="A282:O282"/>
    <mergeCell ref="A283:O283"/>
    <mergeCell ref="A285:O285"/>
    <mergeCell ref="A286:O286"/>
    <mergeCell ref="A287:A292"/>
    <mergeCell ref="B287:D289"/>
    <mergeCell ref="E287:F289"/>
    <mergeCell ref="G287:I287"/>
    <mergeCell ref="J287:L287"/>
    <mergeCell ref="G288:G292"/>
    <mergeCell ref="L290:L292"/>
    <mergeCell ref="I276:I277"/>
    <mergeCell ref="K276:K277"/>
    <mergeCell ref="L276:L277"/>
    <mergeCell ref="M276:M277"/>
    <mergeCell ref="A279:O279"/>
    <mergeCell ref="A281:O281"/>
    <mergeCell ref="H272:H274"/>
    <mergeCell ref="I272:I274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A269:O269"/>
    <mergeCell ref="A270:A274"/>
    <mergeCell ref="B270:D271"/>
    <mergeCell ref="E270:F271"/>
    <mergeCell ref="G270:J270"/>
    <mergeCell ref="K270:M270"/>
    <mergeCell ref="G271:G274"/>
    <mergeCell ref="H271:I271"/>
    <mergeCell ref="J271:J274"/>
    <mergeCell ref="K271:K274"/>
    <mergeCell ref="H262:H264"/>
    <mergeCell ref="I262:I264"/>
    <mergeCell ref="J262:J264"/>
    <mergeCell ref="K262:K264"/>
    <mergeCell ref="L262:L264"/>
    <mergeCell ref="A268:O268"/>
    <mergeCell ref="A257:O257"/>
    <mergeCell ref="A258:O258"/>
    <mergeCell ref="A259:A264"/>
    <mergeCell ref="B259:D261"/>
    <mergeCell ref="E259:F261"/>
    <mergeCell ref="G259:I259"/>
    <mergeCell ref="J259:L259"/>
    <mergeCell ref="G260:G264"/>
    <mergeCell ref="H260:I261"/>
    <mergeCell ref="J260:J261"/>
    <mergeCell ref="K247:K249"/>
    <mergeCell ref="L247:L249"/>
    <mergeCell ref="M247:M249"/>
    <mergeCell ref="A250:O250"/>
    <mergeCell ref="A253:O253"/>
    <mergeCell ref="A254:O254"/>
    <mergeCell ref="I244:I245"/>
    <mergeCell ref="A247:A249"/>
    <mergeCell ref="B247:B249"/>
    <mergeCell ref="C247:C249"/>
    <mergeCell ref="D247:D249"/>
    <mergeCell ref="E247:E249"/>
    <mergeCell ref="F247:F249"/>
    <mergeCell ref="G247:G249"/>
    <mergeCell ref="H247:H249"/>
    <mergeCell ref="I247:I249"/>
    <mergeCell ref="A241:O241"/>
    <mergeCell ref="A242:A245"/>
    <mergeCell ref="B242:D243"/>
    <mergeCell ref="E242:F243"/>
    <mergeCell ref="G242:J242"/>
    <mergeCell ref="K242:M242"/>
    <mergeCell ref="G243:G245"/>
    <mergeCell ref="H243:I243"/>
    <mergeCell ref="J243:J245"/>
    <mergeCell ref="H244:H245"/>
    <mergeCell ref="H236:H237"/>
    <mergeCell ref="I236:I237"/>
    <mergeCell ref="J236:J237"/>
    <mergeCell ref="K236:K237"/>
    <mergeCell ref="L236:L237"/>
    <mergeCell ref="A240:O240"/>
    <mergeCell ref="A231:O231"/>
    <mergeCell ref="A232:O232"/>
    <mergeCell ref="A233:A237"/>
    <mergeCell ref="B233:D235"/>
    <mergeCell ref="E233:F235"/>
    <mergeCell ref="G233:I233"/>
    <mergeCell ref="J233:L233"/>
    <mergeCell ref="G234:G237"/>
    <mergeCell ref="H234:I235"/>
    <mergeCell ref="J234:J235"/>
    <mergeCell ref="A213:O213"/>
    <mergeCell ref="A226:O226"/>
    <mergeCell ref="A227:O227"/>
    <mergeCell ref="A228:O228"/>
    <mergeCell ref="A229:O229"/>
    <mergeCell ref="A230:O230"/>
    <mergeCell ref="A204:O204"/>
    <mergeCell ref="A205:O205"/>
    <mergeCell ref="A206:E206"/>
    <mergeCell ref="A210:O210"/>
    <mergeCell ref="A211:O211"/>
    <mergeCell ref="A212:O212"/>
    <mergeCell ref="G199:G201"/>
    <mergeCell ref="H199:I199"/>
    <mergeCell ref="J199:J201"/>
    <mergeCell ref="M199:M201"/>
    <mergeCell ref="H200:H201"/>
    <mergeCell ref="I200:I201"/>
    <mergeCell ref="A195:O195"/>
    <mergeCell ref="A196:O196"/>
    <mergeCell ref="A197:A201"/>
    <mergeCell ref="B197:D199"/>
    <mergeCell ref="E197:F199"/>
    <mergeCell ref="G197:I198"/>
    <mergeCell ref="J197:L197"/>
    <mergeCell ref="M197:O197"/>
    <mergeCell ref="J198:L198"/>
    <mergeCell ref="M198:O198"/>
    <mergeCell ref="J189:J190"/>
    <mergeCell ref="H191:H192"/>
    <mergeCell ref="I191:I192"/>
    <mergeCell ref="J191:J192"/>
    <mergeCell ref="K191:K192"/>
    <mergeCell ref="L191:L192"/>
    <mergeCell ref="A185:O185"/>
    <mergeCell ref="A186:O186"/>
    <mergeCell ref="A187:O187"/>
    <mergeCell ref="A188:A192"/>
    <mergeCell ref="B188:D190"/>
    <mergeCell ref="E188:F190"/>
    <mergeCell ref="G188:I188"/>
    <mergeCell ref="J188:L188"/>
    <mergeCell ref="G189:G192"/>
    <mergeCell ref="H189:I190"/>
    <mergeCell ref="A183:O183"/>
    <mergeCell ref="A184:O184"/>
    <mergeCell ref="M177:M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F177:F178"/>
    <mergeCell ref="G177:G178"/>
    <mergeCell ref="H177:H178"/>
    <mergeCell ref="I177:I178"/>
    <mergeCell ref="K177:K178"/>
    <mergeCell ref="L177:L178"/>
    <mergeCell ref="A177:A178"/>
    <mergeCell ref="B177:B178"/>
    <mergeCell ref="C177:C178"/>
    <mergeCell ref="D177:D178"/>
    <mergeCell ref="E177:E178"/>
    <mergeCell ref="K179:K180"/>
    <mergeCell ref="L179:L180"/>
    <mergeCell ref="M179:M180"/>
    <mergeCell ref="A182:O182"/>
    <mergeCell ref="K171:K173"/>
    <mergeCell ref="L171:L173"/>
    <mergeCell ref="M171:M173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K175:K176"/>
    <mergeCell ref="L175:L176"/>
    <mergeCell ref="M175:M176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K166:K168"/>
    <mergeCell ref="L166:L168"/>
    <mergeCell ref="M166:M168"/>
    <mergeCell ref="A169:A170"/>
    <mergeCell ref="B169:B170"/>
    <mergeCell ref="C169:C170"/>
    <mergeCell ref="D169:D170"/>
    <mergeCell ref="E169:E170"/>
    <mergeCell ref="M169:M170"/>
    <mergeCell ref="F169:F170"/>
    <mergeCell ref="G169:G170"/>
    <mergeCell ref="H169:H170"/>
    <mergeCell ref="I169:I170"/>
    <mergeCell ref="K169:K170"/>
    <mergeCell ref="L169:L170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A160:E160"/>
    <mergeCell ref="I160:J160"/>
    <mergeCell ref="K160:M160"/>
    <mergeCell ref="A161:A164"/>
    <mergeCell ref="B161:D162"/>
    <mergeCell ref="E161:F162"/>
    <mergeCell ref="G161:J161"/>
    <mergeCell ref="K161:M161"/>
    <mergeCell ref="G162:G164"/>
    <mergeCell ref="H162:I162"/>
    <mergeCell ref="J162:J164"/>
    <mergeCell ref="H163:H164"/>
    <mergeCell ref="I163:I164"/>
    <mergeCell ref="A158:E158"/>
    <mergeCell ref="I158:J158"/>
    <mergeCell ref="K158:M158"/>
    <mergeCell ref="A159:E159"/>
    <mergeCell ref="I159:J159"/>
    <mergeCell ref="K159:M159"/>
    <mergeCell ref="A156:E156"/>
    <mergeCell ref="I156:J156"/>
    <mergeCell ref="K156:M156"/>
    <mergeCell ref="A157:E157"/>
    <mergeCell ref="I157:J157"/>
    <mergeCell ref="K157:M157"/>
    <mergeCell ref="A154:E154"/>
    <mergeCell ref="I154:J154"/>
    <mergeCell ref="K154:M154"/>
    <mergeCell ref="A155:E155"/>
    <mergeCell ref="I155:J155"/>
    <mergeCell ref="K155:M155"/>
    <mergeCell ref="A152:E152"/>
    <mergeCell ref="I152:J152"/>
    <mergeCell ref="K152:M152"/>
    <mergeCell ref="A153:E153"/>
    <mergeCell ref="I153:J153"/>
    <mergeCell ref="K153:M153"/>
    <mergeCell ref="A146:F146"/>
    <mergeCell ref="A147:F147"/>
    <mergeCell ref="A148:F148"/>
    <mergeCell ref="A150:M150"/>
    <mergeCell ref="A151:E151"/>
    <mergeCell ref="I151:J151"/>
    <mergeCell ref="K151:M151"/>
    <mergeCell ref="A140:F140"/>
    <mergeCell ref="A141:F141"/>
    <mergeCell ref="A142:F142"/>
    <mergeCell ref="A143:F143"/>
    <mergeCell ref="A144:F144"/>
    <mergeCell ref="A145:F145"/>
    <mergeCell ref="A134:F134"/>
    <mergeCell ref="A135:F135"/>
    <mergeCell ref="A136:F136"/>
    <mergeCell ref="A137:F137"/>
    <mergeCell ref="A138:F138"/>
    <mergeCell ref="A139:F139"/>
    <mergeCell ref="A119:E119"/>
    <mergeCell ref="A120:E120"/>
    <mergeCell ref="A121:E129"/>
    <mergeCell ref="A130:E131"/>
    <mergeCell ref="A132:F132"/>
    <mergeCell ref="A133:F133"/>
    <mergeCell ref="A111:E112"/>
    <mergeCell ref="A113:E113"/>
    <mergeCell ref="A114:E114"/>
    <mergeCell ref="A115:E115"/>
    <mergeCell ref="A116:E117"/>
    <mergeCell ref="A118:E118"/>
    <mergeCell ref="A103:E103"/>
    <mergeCell ref="A104:E104"/>
    <mergeCell ref="A105:E107"/>
    <mergeCell ref="A108:E108"/>
    <mergeCell ref="A109:E109"/>
    <mergeCell ref="A110:E110"/>
    <mergeCell ref="A95:E95"/>
    <mergeCell ref="A96:E98"/>
    <mergeCell ref="A99:E99"/>
    <mergeCell ref="A100:E100"/>
    <mergeCell ref="A101:E101"/>
    <mergeCell ref="A102:E102"/>
    <mergeCell ref="A87:E87"/>
    <mergeCell ref="A88:E88"/>
    <mergeCell ref="A89:E89"/>
    <mergeCell ref="A90:E92"/>
    <mergeCell ref="A93:E93"/>
    <mergeCell ref="A94:E94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2:E62"/>
    <mergeCell ref="A63:E63"/>
    <mergeCell ref="A64:E64"/>
    <mergeCell ref="A65:E65"/>
    <mergeCell ref="A66:E67"/>
    <mergeCell ref="A68:E68"/>
    <mergeCell ref="A55:E55"/>
    <mergeCell ref="A56:E56"/>
    <mergeCell ref="A57:E57"/>
    <mergeCell ref="A58:E58"/>
    <mergeCell ref="A59:E59"/>
    <mergeCell ref="A60:E61"/>
    <mergeCell ref="B49:F49"/>
    <mergeCell ref="A51:M51"/>
    <mergeCell ref="A52:E54"/>
    <mergeCell ref="F52:F54"/>
    <mergeCell ref="G52:G54"/>
    <mergeCell ref="H52:H54"/>
    <mergeCell ref="I52:K53"/>
    <mergeCell ref="L52:M53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A30:G30"/>
    <mergeCell ref="K30:M30"/>
    <mergeCell ref="A31:G31"/>
    <mergeCell ref="K31:M31"/>
    <mergeCell ref="B34:K34"/>
    <mergeCell ref="B35:F36"/>
    <mergeCell ref="G35:G36"/>
    <mergeCell ref="H35:H36"/>
    <mergeCell ref="I35:I36"/>
    <mergeCell ref="J35:K35"/>
    <mergeCell ref="A27:G27"/>
    <mergeCell ref="K27:M27"/>
    <mergeCell ref="A28:G28"/>
    <mergeCell ref="K28:M28"/>
    <mergeCell ref="A29:G29"/>
    <mergeCell ref="K29:M29"/>
    <mergeCell ref="A24:G24"/>
    <mergeCell ref="K24:M24"/>
    <mergeCell ref="A25:G25"/>
    <mergeCell ref="K25:M25"/>
    <mergeCell ref="A26:G26"/>
    <mergeCell ref="K26:M26"/>
    <mergeCell ref="A21:G21"/>
    <mergeCell ref="K21:M21"/>
    <mergeCell ref="A22:G22"/>
    <mergeCell ref="K22:M22"/>
    <mergeCell ref="A23:G23"/>
    <mergeCell ref="K23:M23"/>
    <mergeCell ref="A18:G18"/>
    <mergeCell ref="K18:M18"/>
    <mergeCell ref="A19:G19"/>
    <mergeCell ref="K19:M19"/>
    <mergeCell ref="A20:G20"/>
    <mergeCell ref="K20:M20"/>
    <mergeCell ref="A15:G15"/>
    <mergeCell ref="K15:M15"/>
    <mergeCell ref="A16:G16"/>
    <mergeCell ref="K16:M16"/>
    <mergeCell ref="A17:G17"/>
    <mergeCell ref="K17:M17"/>
    <mergeCell ref="A12:G12"/>
    <mergeCell ref="K12:M12"/>
    <mergeCell ref="A13:G13"/>
    <mergeCell ref="K13:M13"/>
    <mergeCell ref="A14:G14"/>
    <mergeCell ref="K14:M14"/>
    <mergeCell ref="A10:G10"/>
    <mergeCell ref="K10:M10"/>
    <mergeCell ref="A11:G11"/>
    <mergeCell ref="K11:M11"/>
    <mergeCell ref="A6:G6"/>
    <mergeCell ref="K6:M6"/>
    <mergeCell ref="A7:G7"/>
    <mergeCell ref="K7:M7"/>
    <mergeCell ref="A8:G8"/>
    <mergeCell ref="K8:M8"/>
    <mergeCell ref="A1:M1"/>
    <mergeCell ref="A3:G3"/>
    <mergeCell ref="K3:M3"/>
    <mergeCell ref="A4:G4"/>
    <mergeCell ref="K4:M4"/>
    <mergeCell ref="A5:G5"/>
    <mergeCell ref="K5:M5"/>
    <mergeCell ref="A9:G9"/>
    <mergeCell ref="K9:M9"/>
  </mergeCells>
  <hyperlinks>
    <hyperlink ref="H162" r:id="rId1" display="consultantplus://offline/ref=59B382998E873AFDC48FCBAA799F479A6327E7FD0D88ECFBAD11460FEAvEo6N"/>
    <hyperlink ref="A181" location="Par802" display="Par802"/>
    <hyperlink ref="A187" location="Par803" display="Par803"/>
    <hyperlink ref="H189" r:id="rId2" display="consultantplus://offline/ref=59B382998E873AFDC48FCBAA799F479A6327E7FD0D88ECFBAD11460FEAvEo6N"/>
    <hyperlink ref="H199" r:id="rId3" display="consultantplus://offline/ref=59B382998E873AFDC48FCBAA799F479A6327E7FD0D88ECFBAD11460FEAvEo6N"/>
    <hyperlink ref="A226" location="Par804" display="Par804"/>
    <hyperlink ref="A232" location="Par805" display="Par805"/>
    <hyperlink ref="H234" r:id="rId4" display="consultantplus://offline/ref=59B382998E873AFDC48FCBAA799F479A6327E7FD0D88ECFBAD11460FEAvEo6N"/>
    <hyperlink ref="H243" r:id="rId5" display="consultantplus://offline/ref=59B382998E873AFDC48FCBAA799F479A6327E7FD0D88ECFBAD11460FEAvEo6N"/>
    <hyperlink ref="A258" location="Par805" display="Par805"/>
    <hyperlink ref="H260" r:id="rId6" display="consultantplus://offline/ref=59B382998E873AFDC48FCBAA799F479A6327E7FD0D88ECFBAD11460FEAvEo6N"/>
    <hyperlink ref="H271" r:id="rId7" display="consultantplus://offline/ref=59B382998E873AFDC48FCBAA799F479A6327E7FD0D88ECFBAD11460FEAvEo6N"/>
    <hyperlink ref="A286" location="Par805" display="Par805"/>
    <hyperlink ref="H288" r:id="rId8" display="consultantplus://offline/ref=59B382998E873AFDC48FCBAA799F479A6327E7FD0D88ECFBAD11460FEAvEo6N"/>
    <hyperlink ref="H299" r:id="rId9" display="consultantplus://offline/ref=59B382998E873AFDC48FCBAA799F479A6327E7FD0D88ECFBAD11460FEAvEo6N"/>
    <hyperlink ref="A315" location="Par805" display="Par805"/>
    <hyperlink ref="H317" r:id="rId10" display="consultantplus://offline/ref=59B382998E873AFDC48FCBAA799F479A6327E7FD0D88ECFBAD11460FEAvEo6N"/>
    <hyperlink ref="H328" r:id="rId11" display="consultantplus://offline/ref=59B382998E873AFDC48FCBAA799F479A6327E7FD0D88ECFBAD11460FEAvEo6N"/>
    <hyperlink ref="A344" location="Par805" display="Par805"/>
    <hyperlink ref="H346" r:id="rId12" display="consultantplus://offline/ref=59B382998E873AFDC48FCBAA799F479A6327E7FD0D88ECFBAD11460FEAvEo6N"/>
    <hyperlink ref="H357" r:id="rId13" display="consultantplus://offline/ref=59B382998E873AFDC48FCBAA799F479A6327E7FD0D88ECFBAD11460FEAvEo6N"/>
    <hyperlink ref="A369" location="Par803" display="Par803"/>
    <hyperlink ref="H371" r:id="rId14" display="consultantplus://offline/ref=59B382998E873AFDC48FCBAA799F479A6327E7FD0D88ECFBAD11460FEAvEo6N"/>
    <hyperlink ref="H383" r:id="rId15" display="consultantplus://offline/ref=59B382998E873AFDC48FCBAA799F479A6327E7FD0D88ECFBAD11460FEAvEo6N"/>
  </hyperlinks>
  <pageMargins left="0.39370078740157483" right="0" top="0.19685039370078741" bottom="0.19685039370078741" header="0.31496062992125984" footer="0.31496062992125984"/>
  <pageSetup paperSize="9" scale="55" fitToHeight="5" orientation="landscape" horizontalDpi="180" verticalDpi="180" r:id="rId16"/>
  <rowBreaks count="7" manualBreakCount="7">
    <brk id="15" max="14" man="1"/>
    <brk id="33" max="14" man="1"/>
    <brk id="50" max="14" man="1"/>
    <brk id="74" max="14" man="1"/>
    <brk id="102" max="14" man="1"/>
    <brk id="131" max="14" man="1"/>
    <brk id="148" max="14" man="1"/>
  </rowBreaks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SheetLayoutView="100" workbookViewId="0">
      <selection activeCell="B35" sqref="B35"/>
    </sheetView>
  </sheetViews>
  <sheetFormatPr defaultRowHeight="15"/>
  <cols>
    <col min="1" max="1" width="4.140625" customWidth="1"/>
    <col min="2" max="2" width="39.28515625" customWidth="1"/>
    <col min="3" max="3" width="24.28515625" customWidth="1"/>
    <col min="4" max="4" width="27" customWidth="1"/>
    <col min="5" max="5" width="6.140625" customWidth="1"/>
    <col min="6" max="6" width="1.7109375" customWidth="1"/>
    <col min="7" max="7" width="6.7109375" customWidth="1"/>
    <col min="8" max="8" width="5.7109375" customWidth="1"/>
    <col min="9" max="9" width="2" customWidth="1"/>
    <col min="10" max="10" width="0.140625" customWidth="1"/>
    <col min="11" max="11" width="3.140625" customWidth="1"/>
    <col min="12" max="12" width="5.28515625" customWidth="1"/>
    <col min="13" max="13" width="2.85546875" customWidth="1"/>
    <col min="14" max="14" width="1.7109375" customWidth="1"/>
    <col min="15" max="15" width="10.28515625" customWidth="1"/>
    <col min="16" max="16" width="9.140625" customWidth="1"/>
  </cols>
  <sheetData>
    <row r="1" spans="1:14" ht="20.25">
      <c r="A1" s="844" t="s">
        <v>33</v>
      </c>
      <c r="B1" s="1012"/>
      <c r="C1" s="1012"/>
      <c r="D1" s="1012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s="43" customFormat="1" ht="22.5" customHeight="1">
      <c r="A2" s="758" t="s">
        <v>355</v>
      </c>
      <c r="B2" s="1013"/>
      <c r="C2" s="1013"/>
      <c r="D2" s="1013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4" spans="1:14" ht="15.75">
      <c r="A4" s="357" t="s">
        <v>367</v>
      </c>
      <c r="B4" s="357"/>
    </row>
    <row r="5" spans="1:14" ht="15.75">
      <c r="A5" s="357" t="s">
        <v>368</v>
      </c>
      <c r="B5" s="357"/>
    </row>
    <row r="6" spans="1:14" ht="15.75">
      <c r="A6" s="357" t="s">
        <v>356</v>
      </c>
      <c r="B6" s="357"/>
    </row>
    <row r="7" spans="1:14" ht="15.75">
      <c r="A7" s="357" t="s">
        <v>357</v>
      </c>
      <c r="B7" s="357"/>
    </row>
    <row r="8" spans="1:14" ht="15.75">
      <c r="A8" s="685" t="s">
        <v>369</v>
      </c>
      <c r="B8" s="685"/>
      <c r="C8" s="683"/>
      <c r="D8" s="683"/>
      <c r="E8" s="683"/>
      <c r="F8" s="683"/>
      <c r="G8" s="683"/>
    </row>
    <row r="9" spans="1:14" ht="15.75">
      <c r="A9" s="366"/>
      <c r="B9" s="366"/>
      <c r="C9" s="363"/>
      <c r="D9" s="363"/>
      <c r="E9" s="363"/>
      <c r="F9" s="363"/>
      <c r="G9" s="363"/>
    </row>
    <row r="10" spans="1:14">
      <c r="A10" s="1015" t="s">
        <v>358</v>
      </c>
      <c r="B10" s="1015"/>
      <c r="C10" s="1012"/>
      <c r="D10" s="1012"/>
      <c r="E10" s="1012"/>
      <c r="F10" s="1012"/>
      <c r="G10" s="1012"/>
      <c r="H10" s="1012"/>
    </row>
    <row r="11" spans="1:14" ht="15.75" thickBot="1">
      <c r="A11" s="358"/>
      <c r="B11" s="358"/>
    </row>
    <row r="12" spans="1:14" ht="15.75" thickBot="1">
      <c r="A12" s="1016" t="s">
        <v>372</v>
      </c>
      <c r="B12" s="1016" t="s">
        <v>370</v>
      </c>
      <c r="C12" s="1018" t="s">
        <v>371</v>
      </c>
      <c r="D12" s="1019"/>
    </row>
    <row r="13" spans="1:14" ht="15.75" thickBot="1">
      <c r="A13" s="1017"/>
      <c r="B13" s="1017"/>
      <c r="C13" s="359" t="s">
        <v>359</v>
      </c>
      <c r="D13" s="359" t="s">
        <v>360</v>
      </c>
    </row>
    <row r="14" spans="1:14" ht="15.75" thickBot="1">
      <c r="A14" s="388" t="s">
        <v>373</v>
      </c>
      <c r="B14" s="389" t="s">
        <v>380</v>
      </c>
      <c r="C14" s="360" t="s">
        <v>361</v>
      </c>
      <c r="D14" s="360" t="s">
        <v>362</v>
      </c>
    </row>
    <row r="15" spans="1:14" ht="15.75" thickBot="1">
      <c r="A15" s="388" t="s">
        <v>374</v>
      </c>
      <c r="B15" s="389" t="s">
        <v>381</v>
      </c>
      <c r="C15" s="360" t="s">
        <v>363</v>
      </c>
      <c r="D15" s="360" t="s">
        <v>363</v>
      </c>
    </row>
    <row r="16" spans="1:14" ht="15.75" thickBot="1">
      <c r="A16" s="388" t="s">
        <v>375</v>
      </c>
      <c r="B16" s="389" t="s">
        <v>382</v>
      </c>
      <c r="C16" s="360" t="s">
        <v>364</v>
      </c>
      <c r="D16" s="360" t="s">
        <v>365</v>
      </c>
    </row>
    <row r="17" spans="1:4" ht="15.75" thickBot="1">
      <c r="A17" s="388" t="s">
        <v>376</v>
      </c>
      <c r="B17" s="389" t="s">
        <v>383</v>
      </c>
      <c r="C17" s="360" t="s">
        <v>364</v>
      </c>
      <c r="D17" s="360" t="s">
        <v>365</v>
      </c>
    </row>
    <row r="18" spans="1:4" ht="15.75" thickBot="1">
      <c r="A18" s="388" t="s">
        <v>377</v>
      </c>
      <c r="B18" s="389" t="s">
        <v>384</v>
      </c>
      <c r="C18" s="360" t="s">
        <v>364</v>
      </c>
      <c r="D18" s="360" t="s">
        <v>365</v>
      </c>
    </row>
    <row r="19" spans="1:4" ht="15.75" thickBot="1">
      <c r="A19" s="388" t="s">
        <v>378</v>
      </c>
      <c r="B19" s="389" t="s">
        <v>385</v>
      </c>
      <c r="C19" s="360" t="s">
        <v>363</v>
      </c>
      <c r="D19" s="360" t="s">
        <v>363</v>
      </c>
    </row>
    <row r="20" spans="1:4" ht="15.75" thickBot="1">
      <c r="A20" s="388" t="s">
        <v>379</v>
      </c>
      <c r="B20" s="389" t="s">
        <v>386</v>
      </c>
      <c r="C20" s="360" t="s">
        <v>364</v>
      </c>
      <c r="D20" s="360" t="s">
        <v>365</v>
      </c>
    </row>
    <row r="22" spans="1:4" ht="32.25" customHeight="1">
      <c r="A22" s="1020" t="s">
        <v>387</v>
      </c>
      <c r="B22" s="1021"/>
      <c r="C22" s="1021"/>
      <c r="D22" s="1021"/>
    </row>
    <row r="23" spans="1:4">
      <c r="A23" s="1022" t="s">
        <v>388</v>
      </c>
      <c r="B23" s="1023"/>
      <c r="C23" s="1023"/>
      <c r="D23" s="1023"/>
    </row>
    <row r="24" spans="1:4">
      <c r="A24" s="683" t="s">
        <v>389</v>
      </c>
      <c r="B24" s="1023"/>
      <c r="C24" s="1023"/>
      <c r="D24" s="1023"/>
    </row>
    <row r="25" spans="1:4">
      <c r="A25" s="1022" t="s">
        <v>390</v>
      </c>
      <c r="B25" s="1023"/>
      <c r="C25" s="1023"/>
      <c r="D25" s="1023"/>
    </row>
    <row r="26" spans="1:4">
      <c r="A26" s="683"/>
      <c r="B26" s="683"/>
      <c r="C26" s="683"/>
      <c r="D26" s="683"/>
    </row>
    <row r="27" spans="1:4" ht="30" customHeight="1">
      <c r="A27" s="1020" t="s">
        <v>391</v>
      </c>
      <c r="B27" s="1021"/>
      <c r="C27" s="1021"/>
      <c r="D27" s="1021"/>
    </row>
    <row r="28" spans="1:4">
      <c r="A28" s="683" t="s">
        <v>392</v>
      </c>
      <c r="B28" s="1023"/>
      <c r="C28" s="1023"/>
      <c r="D28" s="1023"/>
    </row>
    <row r="29" spans="1:4">
      <c r="A29" s="1022" t="s">
        <v>393</v>
      </c>
      <c r="B29" s="1023"/>
      <c r="C29" s="1023"/>
      <c r="D29" s="1023"/>
    </row>
    <row r="30" spans="1:4">
      <c r="A30" s="683"/>
      <c r="B30" s="683"/>
      <c r="C30" s="683"/>
      <c r="D30" s="683"/>
    </row>
    <row r="31" spans="1:4">
      <c r="A31" s="683"/>
      <c r="B31" s="683"/>
      <c r="C31" s="683"/>
      <c r="D31" s="683"/>
    </row>
    <row r="32" spans="1:4">
      <c r="A32" s="1014" t="s">
        <v>394</v>
      </c>
      <c r="B32" s="1014"/>
      <c r="C32" s="1014"/>
      <c r="D32" s="1014"/>
    </row>
    <row r="33" spans="1:4">
      <c r="A33" s="683"/>
      <c r="B33" s="683"/>
      <c r="C33" s="683"/>
      <c r="D33" s="683"/>
    </row>
    <row r="34" spans="1:4">
      <c r="A34" s="683"/>
      <c r="B34" s="683"/>
      <c r="C34" s="683"/>
      <c r="D34" s="683"/>
    </row>
    <row r="35" spans="1:4" ht="18.75">
      <c r="A35" s="390"/>
      <c r="B35" s="390"/>
    </row>
    <row r="36" spans="1:4">
      <c r="A36" s="363"/>
      <c r="B36" s="363"/>
    </row>
    <row r="37" spans="1:4" ht="18.75">
      <c r="A37" s="390"/>
      <c r="B37" s="390"/>
    </row>
    <row r="38" spans="1:4">
      <c r="A38" s="363"/>
      <c r="B38" s="363"/>
    </row>
    <row r="39" spans="1:4" ht="18.75">
      <c r="A39" s="390"/>
      <c r="B39" s="390"/>
    </row>
    <row r="40" spans="1:4">
      <c r="A40" s="363"/>
      <c r="B40" s="363"/>
    </row>
    <row r="41" spans="1:4" ht="18.75">
      <c r="A41" s="390"/>
      <c r="B41" s="390"/>
    </row>
    <row r="42" spans="1:4">
      <c r="A42" s="363"/>
      <c r="B42" s="363"/>
    </row>
    <row r="43" spans="1:4" ht="18.75">
      <c r="A43" s="390"/>
      <c r="B43" s="390"/>
    </row>
    <row r="44" spans="1:4">
      <c r="A44" s="363"/>
      <c r="B44" s="363"/>
    </row>
    <row r="45" spans="1:4" ht="18.75">
      <c r="A45" s="390"/>
      <c r="B45" s="390"/>
    </row>
    <row r="46" spans="1:4">
      <c r="A46" s="363"/>
      <c r="B46" s="363"/>
    </row>
    <row r="47" spans="1:4" ht="18.75">
      <c r="A47" s="390"/>
      <c r="B47" s="390"/>
    </row>
    <row r="48" spans="1:4">
      <c r="A48" s="363"/>
      <c r="B48" s="363"/>
    </row>
    <row r="49" spans="1:2" ht="18.75">
      <c r="A49" s="390"/>
      <c r="B49" s="390"/>
    </row>
    <row r="50" spans="1:2">
      <c r="A50" s="363"/>
      <c r="B50" s="363"/>
    </row>
    <row r="51" spans="1:2" ht="18.75">
      <c r="A51" s="390"/>
      <c r="B51" s="390"/>
    </row>
    <row r="52" spans="1:2">
      <c r="A52" s="363"/>
      <c r="B52" s="363"/>
    </row>
    <row r="53" spans="1:2" ht="18.75">
      <c r="A53" s="390"/>
      <c r="B53" s="390"/>
    </row>
    <row r="54" spans="1:2">
      <c r="A54" s="363"/>
      <c r="B54" s="363"/>
    </row>
    <row r="55" spans="1:2" ht="18.75">
      <c r="A55" s="390"/>
      <c r="B55" s="390"/>
    </row>
    <row r="56" spans="1:2">
      <c r="A56" s="363"/>
      <c r="B56" s="363"/>
    </row>
    <row r="57" spans="1:2" ht="18.75">
      <c r="A57" s="390"/>
      <c r="B57" s="390"/>
    </row>
    <row r="58" spans="1:2">
      <c r="A58" s="363"/>
      <c r="B58" s="363"/>
    </row>
    <row r="59" spans="1:2" ht="18.75">
      <c r="A59" s="390"/>
      <c r="B59" s="390"/>
    </row>
    <row r="60" spans="1:2">
      <c r="A60" s="363"/>
      <c r="B60" s="363"/>
    </row>
    <row r="61" spans="1:2" ht="18.75">
      <c r="A61" s="390"/>
      <c r="B61" s="390"/>
    </row>
    <row r="62" spans="1:2">
      <c r="A62" s="363"/>
      <c r="B62" s="363"/>
    </row>
    <row r="63" spans="1:2" ht="18.75">
      <c r="A63" s="390"/>
      <c r="B63" s="390"/>
    </row>
    <row r="64" spans="1:2">
      <c r="A64" s="363"/>
      <c r="B64" s="363"/>
    </row>
    <row r="65" spans="1:2" ht="18.75">
      <c r="A65" s="390"/>
      <c r="B65" s="390"/>
    </row>
    <row r="66" spans="1:2">
      <c r="A66" s="363"/>
      <c r="B66" s="363"/>
    </row>
    <row r="67" spans="1:2" ht="18.75">
      <c r="A67" s="390"/>
      <c r="B67" s="390"/>
    </row>
  </sheetData>
  <mergeCells count="20">
    <mergeCell ref="A34:D34"/>
    <mergeCell ref="A27:D27"/>
    <mergeCell ref="A28:D28"/>
    <mergeCell ref="A23:D23"/>
    <mergeCell ref="A24:D24"/>
    <mergeCell ref="A25:D25"/>
    <mergeCell ref="A26:D26"/>
    <mergeCell ref="A1:D1"/>
    <mergeCell ref="A2:D2"/>
    <mergeCell ref="A30:D30"/>
    <mergeCell ref="A33:D33"/>
    <mergeCell ref="A31:D31"/>
    <mergeCell ref="A32:D32"/>
    <mergeCell ref="A8:G8"/>
    <mergeCell ref="A10:H10"/>
    <mergeCell ref="A12:A13"/>
    <mergeCell ref="C12:D12"/>
    <mergeCell ref="B12:B13"/>
    <mergeCell ref="A22:D22"/>
    <mergeCell ref="A29:D29"/>
  </mergeCells>
  <pageMargins left="0.39370078740157483" right="0" top="0.19685039370078741" bottom="0.19685039370078741" header="0.31496062992125984" footer="0.31496062992125984"/>
  <pageSetup paperSize="9" scale="94" fitToHeight="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80" zoomScaleSheetLayoutView="80" workbookViewId="0">
      <selection activeCell="I15" sqref="I15"/>
    </sheetView>
  </sheetViews>
  <sheetFormatPr defaultRowHeight="15"/>
  <cols>
    <col min="2" max="2" width="9.42578125" bestFit="1" customWidth="1"/>
    <col min="7" max="7" width="33.5703125" customWidth="1"/>
    <col min="8" max="8" width="19.140625" customWidth="1"/>
    <col min="9" max="9" width="19.85546875" customWidth="1"/>
  </cols>
  <sheetData>
    <row r="1" spans="1:15" s="8" customFormat="1" ht="20.25">
      <c r="A1" s="1024" t="s">
        <v>0</v>
      </c>
      <c r="B1" s="1024"/>
      <c r="C1" s="1024"/>
      <c r="D1" s="1024"/>
      <c r="E1" s="1024"/>
      <c r="F1" s="1024"/>
      <c r="G1" s="1024"/>
      <c r="H1" s="1024"/>
      <c r="I1" s="1024"/>
      <c r="K1" s="17"/>
      <c r="L1" s="17"/>
      <c r="M1" s="17"/>
    </row>
    <row r="2" spans="1:15" s="8" customFormat="1" ht="8.25" customHeight="1" thickBot="1"/>
    <row r="3" spans="1:15" ht="17.25" customHeight="1">
      <c r="A3" s="1029" t="s">
        <v>26</v>
      </c>
      <c r="B3" s="1030"/>
      <c r="C3" s="1030"/>
      <c r="D3" s="1030"/>
      <c r="E3" s="1030"/>
      <c r="F3" s="1030"/>
      <c r="G3" s="1030"/>
      <c r="H3" s="1033" t="s">
        <v>23</v>
      </c>
      <c r="I3" s="1034"/>
      <c r="J3" s="12"/>
      <c r="K3" s="12"/>
      <c r="L3" s="9"/>
      <c r="M3" s="9"/>
      <c r="N3" s="9"/>
      <c r="O3" s="9"/>
    </row>
    <row r="4" spans="1:15" ht="33" customHeight="1" thickBot="1">
      <c r="A4" s="1031"/>
      <c r="B4" s="1032"/>
      <c r="C4" s="1032"/>
      <c r="D4" s="1032"/>
      <c r="E4" s="1032"/>
      <c r="F4" s="1032"/>
      <c r="G4" s="1032"/>
      <c r="H4" s="41" t="s">
        <v>86</v>
      </c>
      <c r="I4" s="42" t="s">
        <v>88</v>
      </c>
      <c r="J4" s="12"/>
      <c r="K4" s="12"/>
      <c r="L4" s="9"/>
      <c r="M4" s="9"/>
      <c r="N4" s="9"/>
      <c r="O4" s="9"/>
    </row>
    <row r="5" spans="1:15" ht="31.5" customHeight="1">
      <c r="A5" s="1040" t="s">
        <v>53</v>
      </c>
      <c r="B5" s="1041"/>
      <c r="C5" s="1041"/>
      <c r="D5" s="1041"/>
      <c r="E5" s="1041"/>
      <c r="F5" s="1041"/>
      <c r="G5" s="1041"/>
      <c r="H5" s="162">
        <v>1</v>
      </c>
      <c r="I5" s="162">
        <v>1</v>
      </c>
      <c r="J5" s="8"/>
      <c r="K5" s="8"/>
      <c r="M5" s="10"/>
    </row>
    <row r="6" spans="1:15" ht="17.25" customHeight="1">
      <c r="A6" s="1035" t="s">
        <v>27</v>
      </c>
      <c r="B6" s="1036"/>
      <c r="C6" s="1036"/>
      <c r="D6" s="1036"/>
      <c r="E6" s="1036"/>
      <c r="F6" s="1036"/>
      <c r="G6" s="1037"/>
      <c r="H6" s="163"/>
      <c r="I6" s="163"/>
      <c r="J6" s="8"/>
      <c r="K6" s="8"/>
      <c r="M6" s="10"/>
    </row>
    <row r="7" spans="1:15" ht="17.25" customHeight="1">
      <c r="A7" s="881" t="s">
        <v>143</v>
      </c>
      <c r="B7" s="882"/>
      <c r="C7" s="882"/>
      <c r="D7" s="882"/>
      <c r="E7" s="882"/>
      <c r="F7" s="882"/>
      <c r="G7" s="883"/>
      <c r="H7" s="164">
        <v>1</v>
      </c>
      <c r="I7" s="164">
        <v>1</v>
      </c>
      <c r="J7" s="8"/>
      <c r="K7" s="8"/>
      <c r="M7" s="10"/>
    </row>
    <row r="8" spans="1:15" s="414" customFormat="1" ht="34.5" customHeight="1">
      <c r="A8" s="1025" t="s">
        <v>87</v>
      </c>
      <c r="B8" s="1026"/>
      <c r="C8" s="1026"/>
      <c r="D8" s="1026"/>
      <c r="E8" s="1026"/>
      <c r="F8" s="1026"/>
      <c r="G8" s="1026"/>
      <c r="H8" s="416" t="s">
        <v>453</v>
      </c>
      <c r="I8" s="416" t="s">
        <v>452</v>
      </c>
      <c r="J8" s="417"/>
      <c r="K8" s="417"/>
      <c r="L8" s="417"/>
      <c r="M8" s="417"/>
      <c r="N8" s="417"/>
      <c r="O8" s="417"/>
    </row>
    <row r="9" spans="1:15" s="414" customFormat="1" ht="35.25" customHeight="1">
      <c r="A9" s="1027" t="s">
        <v>94</v>
      </c>
      <c r="B9" s="1028"/>
      <c r="C9" s="1028"/>
      <c r="D9" s="1028"/>
      <c r="E9" s="1028"/>
      <c r="F9" s="1028"/>
      <c r="G9" s="1028"/>
      <c r="H9" s="418">
        <v>149.4</v>
      </c>
      <c r="I9" s="418">
        <v>149.4</v>
      </c>
      <c r="M9" s="415"/>
    </row>
    <row r="10" spans="1:15" s="414" customFormat="1" ht="31.5" customHeight="1">
      <c r="A10" s="1027" t="s">
        <v>89</v>
      </c>
      <c r="B10" s="1028"/>
      <c r="C10" s="1028"/>
      <c r="D10" s="1028"/>
      <c r="E10" s="1028"/>
      <c r="F10" s="1028"/>
      <c r="G10" s="1028"/>
      <c r="H10" s="418">
        <v>0</v>
      </c>
      <c r="I10" s="418">
        <v>0</v>
      </c>
      <c r="M10" s="415"/>
    </row>
    <row r="11" spans="1:15" s="414" customFormat="1" ht="30.75" customHeight="1">
      <c r="A11" s="1027" t="s">
        <v>113</v>
      </c>
      <c r="B11" s="1028"/>
      <c r="C11" s="1028"/>
      <c r="D11" s="1028"/>
      <c r="E11" s="1028"/>
      <c r="F11" s="1028"/>
      <c r="G11" s="1028"/>
      <c r="H11" s="418">
        <v>0</v>
      </c>
      <c r="I11" s="418">
        <v>0</v>
      </c>
      <c r="M11" s="415"/>
    </row>
    <row r="12" spans="1:15" s="414" customFormat="1" ht="45" customHeight="1">
      <c r="A12" s="1027" t="s">
        <v>90</v>
      </c>
      <c r="B12" s="1028"/>
      <c r="C12" s="1028"/>
      <c r="D12" s="1028"/>
      <c r="E12" s="1028"/>
      <c r="F12" s="1028"/>
      <c r="G12" s="1028"/>
      <c r="H12" s="418">
        <v>0</v>
      </c>
      <c r="I12" s="418">
        <v>0</v>
      </c>
      <c r="M12" s="415"/>
    </row>
    <row r="13" spans="1:15" s="414" customFormat="1" ht="33.75" customHeight="1">
      <c r="A13" s="1027" t="s">
        <v>114</v>
      </c>
      <c r="B13" s="1028"/>
      <c r="C13" s="1028"/>
      <c r="D13" s="1028"/>
      <c r="E13" s="1028"/>
      <c r="F13" s="1028"/>
      <c r="G13" s="1028"/>
      <c r="H13" s="418">
        <v>0</v>
      </c>
      <c r="I13" s="418">
        <v>0</v>
      </c>
      <c r="M13" s="415"/>
    </row>
    <row r="14" spans="1:15" s="414" customFormat="1" ht="32.25" customHeight="1">
      <c r="A14" s="1027" t="s">
        <v>91</v>
      </c>
      <c r="B14" s="1028"/>
      <c r="C14" s="1028"/>
      <c r="D14" s="1028"/>
      <c r="E14" s="1028"/>
      <c r="F14" s="1028"/>
      <c r="G14" s="1028"/>
      <c r="H14" s="418" t="s">
        <v>454</v>
      </c>
      <c r="I14" s="418" t="s">
        <v>455</v>
      </c>
      <c r="M14" s="415"/>
    </row>
    <row r="15" spans="1:15" s="414" customFormat="1" ht="33.75" customHeight="1">
      <c r="A15" s="1027" t="s">
        <v>92</v>
      </c>
      <c r="B15" s="1028"/>
      <c r="C15" s="1028"/>
      <c r="D15" s="1028"/>
      <c r="E15" s="1028"/>
      <c r="F15" s="1028"/>
      <c r="G15" s="1028"/>
      <c r="H15" s="418">
        <v>0</v>
      </c>
      <c r="I15" s="418">
        <v>0</v>
      </c>
      <c r="M15" s="415"/>
    </row>
    <row r="16" spans="1:15" s="414" customFormat="1" ht="30" customHeight="1">
      <c r="A16" s="1027" t="s">
        <v>93</v>
      </c>
      <c r="B16" s="1028"/>
      <c r="C16" s="1028"/>
      <c r="D16" s="1028"/>
      <c r="E16" s="1028"/>
      <c r="F16" s="1028"/>
      <c r="G16" s="1028"/>
      <c r="H16" s="418">
        <v>0</v>
      </c>
      <c r="I16" s="418">
        <v>0</v>
      </c>
      <c r="M16" s="415"/>
    </row>
    <row r="17" spans="1:15" s="414" customFormat="1" ht="34.5" customHeight="1">
      <c r="A17" s="1044" t="s">
        <v>130</v>
      </c>
      <c r="B17" s="1045"/>
      <c r="C17" s="1045"/>
      <c r="D17" s="1045"/>
      <c r="E17" s="1045"/>
      <c r="F17" s="1045"/>
      <c r="G17" s="1045"/>
      <c r="H17" s="419">
        <v>1459272</v>
      </c>
      <c r="I17" s="419">
        <v>1459272</v>
      </c>
      <c r="M17" s="415"/>
    </row>
    <row r="18" spans="1:15" ht="35.25" customHeight="1">
      <c r="A18" s="1046" t="s">
        <v>144</v>
      </c>
      <c r="B18" s="1047"/>
      <c r="C18" s="1047"/>
      <c r="D18" s="1047"/>
      <c r="E18" s="1047"/>
      <c r="F18" s="1047"/>
      <c r="G18" s="1047"/>
      <c r="H18" s="165">
        <v>1200</v>
      </c>
      <c r="I18" s="165">
        <v>1200</v>
      </c>
      <c r="J18" s="8"/>
      <c r="K18" s="8"/>
      <c r="M18" s="10"/>
    </row>
    <row r="19" spans="1:15" ht="31.5" customHeight="1" thickBot="1">
      <c r="A19" s="1042" t="s">
        <v>95</v>
      </c>
      <c r="B19" s="1043"/>
      <c r="C19" s="1043"/>
      <c r="D19" s="1043"/>
      <c r="E19" s="1043"/>
      <c r="F19" s="1043"/>
      <c r="G19" s="1043"/>
      <c r="H19" s="166">
        <v>0</v>
      </c>
      <c r="I19" s="166">
        <v>0</v>
      </c>
      <c r="J19" s="8"/>
      <c r="K19" s="8"/>
      <c r="M19" s="10"/>
    </row>
    <row r="20" spans="1:15" ht="39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5" ht="15.7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5" ht="56.25" customHeight="1">
      <c r="A22" s="1029" t="s">
        <v>26</v>
      </c>
      <c r="B22" s="1030"/>
      <c r="C22" s="1030"/>
      <c r="D22" s="1030"/>
      <c r="E22" s="1030"/>
      <c r="F22" s="1030"/>
      <c r="G22" s="1030"/>
      <c r="H22" s="1033" t="s">
        <v>55</v>
      </c>
      <c r="I22" s="1034"/>
      <c r="J22" s="12"/>
      <c r="K22" s="12"/>
      <c r="L22" s="9"/>
      <c r="M22" s="9"/>
      <c r="N22" s="9"/>
      <c r="O22" s="9"/>
    </row>
    <row r="23" spans="1:15" ht="45.75" customHeight="1">
      <c r="A23" s="1038" t="s">
        <v>54</v>
      </c>
      <c r="B23" s="1039"/>
      <c r="C23" s="1039"/>
      <c r="D23" s="1039"/>
      <c r="E23" s="1039"/>
      <c r="F23" s="1039"/>
      <c r="G23" s="1039"/>
      <c r="H23" s="1051">
        <v>0</v>
      </c>
      <c r="I23" s="1052"/>
      <c r="J23" s="8"/>
      <c r="K23" s="8"/>
      <c r="M23" s="10"/>
    </row>
    <row r="24" spans="1:15" ht="48.75" customHeight="1">
      <c r="A24" s="1038" t="s">
        <v>56</v>
      </c>
      <c r="B24" s="1039"/>
      <c r="C24" s="1039"/>
      <c r="D24" s="1039"/>
      <c r="E24" s="1039"/>
      <c r="F24" s="1039"/>
      <c r="G24" s="1039"/>
      <c r="H24" s="1051">
        <v>0</v>
      </c>
      <c r="I24" s="1052"/>
      <c r="J24" s="8"/>
      <c r="K24" s="8"/>
      <c r="M24" s="10"/>
    </row>
    <row r="25" spans="1:15" s="414" customFormat="1" ht="33" customHeight="1">
      <c r="A25" s="1053" t="s">
        <v>57</v>
      </c>
      <c r="B25" s="1054"/>
      <c r="C25" s="1054"/>
      <c r="D25" s="1054"/>
      <c r="E25" s="1054"/>
      <c r="F25" s="1054"/>
      <c r="G25" s="1054"/>
      <c r="H25" s="1055" t="s">
        <v>456</v>
      </c>
      <c r="I25" s="1056"/>
      <c r="M25" s="415"/>
    </row>
    <row r="26" spans="1:15" s="414" customFormat="1" ht="45.75" customHeight="1">
      <c r="A26" s="1025" t="s">
        <v>115</v>
      </c>
      <c r="B26" s="1026"/>
      <c r="C26" s="1026"/>
      <c r="D26" s="1026"/>
      <c r="E26" s="1026"/>
      <c r="F26" s="1026"/>
      <c r="G26" s="1026"/>
      <c r="H26" s="1057" t="s">
        <v>457</v>
      </c>
      <c r="I26" s="1058"/>
      <c r="M26" s="415"/>
    </row>
    <row r="27" spans="1:15" s="414" customFormat="1" ht="48.75" customHeight="1" thickBot="1">
      <c r="A27" s="1059" t="s">
        <v>116</v>
      </c>
      <c r="B27" s="1060"/>
      <c r="C27" s="1060"/>
      <c r="D27" s="1060"/>
      <c r="E27" s="1060"/>
      <c r="F27" s="1060"/>
      <c r="G27" s="1060"/>
      <c r="H27" s="1061" t="s">
        <v>458</v>
      </c>
      <c r="I27" s="1062"/>
      <c r="M27" s="415"/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7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7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7" s="8" customFormat="1" ht="27.75" customHeight="1">
      <c r="A35" s="18"/>
      <c r="B35" s="18"/>
      <c r="C35" s="18"/>
      <c r="D35" s="18"/>
      <c r="J35" s="19"/>
      <c r="K35" s="13"/>
      <c r="L35" s="6"/>
      <c r="M35" s="6"/>
      <c r="N35" s="5"/>
      <c r="O35" s="5"/>
      <c r="P35" s="7"/>
      <c r="Q35" s="5"/>
    </row>
    <row r="36" spans="1:17">
      <c r="A36" s="18"/>
      <c r="B36" s="18"/>
      <c r="C36" s="18"/>
      <c r="D36" s="18"/>
      <c r="E36" s="8"/>
      <c r="F36" s="8"/>
      <c r="G36" s="8"/>
      <c r="H36" s="8"/>
      <c r="I36" s="8"/>
      <c r="J36" s="19"/>
    </row>
    <row r="37" spans="1:17" ht="15.75">
      <c r="A37" s="25" t="s">
        <v>80</v>
      </c>
      <c r="B37" s="20"/>
      <c r="C37" s="18"/>
      <c r="D37" s="36" t="s">
        <v>466</v>
      </c>
      <c r="E37" s="35"/>
      <c r="F37" s="35"/>
      <c r="G37" s="35"/>
      <c r="H37" s="1050" t="s">
        <v>464</v>
      </c>
      <c r="I37" s="1050"/>
      <c r="J37" s="19"/>
    </row>
    <row r="38" spans="1:17">
      <c r="A38" s="18"/>
      <c r="B38" s="18"/>
      <c r="D38" s="1049" t="s">
        <v>79</v>
      </c>
      <c r="E38" s="1049"/>
      <c r="F38" s="1049"/>
      <c r="G38" s="37" t="s">
        <v>59</v>
      </c>
      <c r="H38" s="1048" t="s">
        <v>60</v>
      </c>
      <c r="I38" s="1048"/>
      <c r="J38" s="19"/>
    </row>
    <row r="39" spans="1:17">
      <c r="A39" s="21" t="s">
        <v>58</v>
      </c>
      <c r="B39" s="22">
        <v>43524</v>
      </c>
      <c r="C39" s="8"/>
      <c r="D39" s="23"/>
      <c r="E39" s="8"/>
      <c r="F39" s="8"/>
      <c r="G39" s="8"/>
      <c r="H39" s="24"/>
      <c r="I39" s="24"/>
      <c r="J39" s="24"/>
    </row>
    <row r="40" spans="1:17">
      <c r="A40" s="8"/>
      <c r="B40" s="8"/>
      <c r="C40" s="8"/>
      <c r="D40" s="8"/>
      <c r="E40" s="8"/>
      <c r="F40" s="8"/>
      <c r="G40" s="8"/>
      <c r="H40" s="8"/>
      <c r="I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</sheetData>
  <mergeCells count="33">
    <mergeCell ref="H38:I38"/>
    <mergeCell ref="D38:F38"/>
    <mergeCell ref="H37:I37"/>
    <mergeCell ref="H22:I22"/>
    <mergeCell ref="H23:I23"/>
    <mergeCell ref="H24:I24"/>
    <mergeCell ref="A25:G25"/>
    <mergeCell ref="H25:I25"/>
    <mergeCell ref="H26:I26"/>
    <mergeCell ref="A27:G27"/>
    <mergeCell ref="H27:I27"/>
    <mergeCell ref="A26:G26"/>
    <mergeCell ref="A11:G11"/>
    <mergeCell ref="A24:G24"/>
    <mergeCell ref="A5:G5"/>
    <mergeCell ref="A19:G19"/>
    <mergeCell ref="A13:G13"/>
    <mergeCell ref="A15:G15"/>
    <mergeCell ref="A16:G16"/>
    <mergeCell ref="A17:G17"/>
    <mergeCell ref="A22:G22"/>
    <mergeCell ref="A23:G23"/>
    <mergeCell ref="A12:G12"/>
    <mergeCell ref="A14:G14"/>
    <mergeCell ref="A18:G18"/>
    <mergeCell ref="A1:I1"/>
    <mergeCell ref="A8:G8"/>
    <mergeCell ref="A10:G10"/>
    <mergeCell ref="A3:G4"/>
    <mergeCell ref="H3:I3"/>
    <mergeCell ref="A6:G6"/>
    <mergeCell ref="A7:G7"/>
    <mergeCell ref="A9:G9"/>
  </mergeCells>
  <phoneticPr fontId="33" type="noConversion"/>
  <pageMargins left="0.51181102362204722" right="0.51181102362204722" top="0.39370078740157483" bottom="0.3937007874015748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раздел</vt:lpstr>
      <vt:lpstr>2 раздел</vt:lpstr>
      <vt:lpstr>2 раздел-2</vt:lpstr>
      <vt:lpstr>2 раздел (2)</vt:lpstr>
      <vt:lpstr>2 раздел-3</vt:lpstr>
      <vt:lpstr>3 раздел</vt:lpstr>
      <vt:lpstr>'1 раздел'!Область_печати</vt:lpstr>
      <vt:lpstr>'2 раздел'!Область_печати</vt:lpstr>
      <vt:lpstr>'2 раздел (2)'!Область_печати</vt:lpstr>
      <vt:lpstr>'2 раздел-2'!Область_печати</vt:lpstr>
      <vt:lpstr>'2 раздел-3'!Область_печати</vt:lpstr>
      <vt:lpstr>'3 раздел'!Область_печати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2013-03-18T19:48:22Z</cp:lastPrinted>
  <dcterms:created xsi:type="dcterms:W3CDTF">2006-09-28T05:33:49Z</dcterms:created>
  <dcterms:modified xsi:type="dcterms:W3CDTF">2019-03-29T12:43:37Z</dcterms:modified>
</cp:coreProperties>
</file>